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esvatba\Desktop\Zadávací dokumentace\04 - Projekt sanace\Projekt\"/>
    </mc:Choice>
  </mc:AlternateContent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1 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Pol'!$A$1:$S$94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92" i="11" l="1"/>
  <c r="BA90" i="11"/>
  <c r="BA88" i="11"/>
  <c r="BA85" i="11"/>
  <c r="BA83" i="11"/>
  <c r="BA81" i="11"/>
  <c r="BA79" i="11"/>
  <c r="BA76" i="11"/>
  <c r="BA74" i="11"/>
  <c r="BA72" i="11"/>
  <c r="BA68" i="11"/>
  <c r="BA66" i="11"/>
  <c r="BA57" i="11"/>
  <c r="BA53" i="11"/>
  <c r="BA46" i="11"/>
  <c r="BA23" i="11"/>
  <c r="M8" i="11"/>
  <c r="I8" i="11"/>
  <c r="K8" i="11"/>
  <c r="O8" i="11"/>
  <c r="Q8" i="11"/>
  <c r="M9" i="11"/>
  <c r="I9" i="11"/>
  <c r="K9" i="11"/>
  <c r="O9" i="11"/>
  <c r="Q9" i="11"/>
  <c r="M10" i="11"/>
  <c r="I10" i="11"/>
  <c r="K10" i="11"/>
  <c r="O10" i="11"/>
  <c r="Q10" i="11"/>
  <c r="M11" i="11"/>
  <c r="I11" i="11"/>
  <c r="K11" i="11"/>
  <c r="O11" i="11"/>
  <c r="Q11" i="11"/>
  <c r="M12" i="11"/>
  <c r="I12" i="11"/>
  <c r="K12" i="11"/>
  <c r="O12" i="11"/>
  <c r="Q12" i="11"/>
  <c r="M13" i="11"/>
  <c r="I13" i="11"/>
  <c r="K13" i="11"/>
  <c r="O13" i="11"/>
  <c r="Q13" i="11"/>
  <c r="M14" i="11"/>
  <c r="I14" i="11"/>
  <c r="K14" i="11"/>
  <c r="O14" i="11"/>
  <c r="Q14" i="11"/>
  <c r="M15" i="11"/>
  <c r="I15" i="11"/>
  <c r="K15" i="11"/>
  <c r="O15" i="11"/>
  <c r="Q15" i="11"/>
  <c r="M16" i="11"/>
  <c r="I16" i="11"/>
  <c r="K16" i="11"/>
  <c r="O16" i="11"/>
  <c r="Q16" i="11"/>
  <c r="M17" i="11"/>
  <c r="I17" i="11"/>
  <c r="K17" i="11"/>
  <c r="O17" i="11"/>
  <c r="Q17" i="11"/>
  <c r="M18" i="11"/>
  <c r="I18" i="11"/>
  <c r="K18" i="11"/>
  <c r="O18" i="11"/>
  <c r="Q18" i="11"/>
  <c r="M19" i="11"/>
  <c r="I19" i="11"/>
  <c r="K19" i="11"/>
  <c r="O19" i="11"/>
  <c r="Q19" i="11"/>
  <c r="M21" i="11"/>
  <c r="I21" i="11"/>
  <c r="K21" i="11"/>
  <c r="O21" i="11"/>
  <c r="Q21" i="11"/>
  <c r="M22" i="11"/>
  <c r="I22" i="11"/>
  <c r="K22" i="11"/>
  <c r="O22" i="11"/>
  <c r="Q22" i="11"/>
  <c r="M24" i="11"/>
  <c r="I24" i="11"/>
  <c r="K24" i="11"/>
  <c r="O24" i="11"/>
  <c r="Q24" i="11"/>
  <c r="M26" i="11"/>
  <c r="I26" i="11"/>
  <c r="K26" i="11"/>
  <c r="O26" i="11"/>
  <c r="Q26" i="11"/>
  <c r="M27" i="11"/>
  <c r="I27" i="11"/>
  <c r="K27" i="11"/>
  <c r="O27" i="11"/>
  <c r="Q27" i="11"/>
  <c r="M28" i="11"/>
  <c r="I28" i="11"/>
  <c r="K28" i="11"/>
  <c r="O28" i="11"/>
  <c r="Q28" i="11"/>
  <c r="M29" i="11"/>
  <c r="I29" i="11"/>
  <c r="K29" i="11"/>
  <c r="O29" i="11"/>
  <c r="Q29" i="11"/>
  <c r="M30" i="11"/>
  <c r="I30" i="11"/>
  <c r="K30" i="11"/>
  <c r="O30" i="11"/>
  <c r="Q30" i="11"/>
  <c r="M31" i="11"/>
  <c r="I31" i="11"/>
  <c r="K31" i="11"/>
  <c r="O31" i="11"/>
  <c r="Q31" i="11"/>
  <c r="M33" i="11"/>
  <c r="I33" i="11"/>
  <c r="K33" i="11"/>
  <c r="O33" i="11"/>
  <c r="Q33" i="11"/>
  <c r="M34" i="11"/>
  <c r="I34" i="11"/>
  <c r="K34" i="11"/>
  <c r="O34" i="11"/>
  <c r="Q34" i="11"/>
  <c r="M35" i="11"/>
  <c r="I35" i="11"/>
  <c r="K35" i="11"/>
  <c r="O35" i="11"/>
  <c r="Q35" i="11"/>
  <c r="M36" i="11"/>
  <c r="I36" i="11"/>
  <c r="K36" i="11"/>
  <c r="O36" i="11"/>
  <c r="Q36" i="11"/>
  <c r="M37" i="11"/>
  <c r="I37" i="11"/>
  <c r="K37" i="11"/>
  <c r="O37" i="11"/>
  <c r="Q37" i="11"/>
  <c r="M39" i="11"/>
  <c r="I39" i="11"/>
  <c r="K39" i="11"/>
  <c r="O39" i="11"/>
  <c r="Q39" i="11"/>
  <c r="M40" i="11"/>
  <c r="I40" i="11"/>
  <c r="K40" i="11"/>
  <c r="O40" i="11"/>
  <c r="Q40" i="11"/>
  <c r="M42" i="11"/>
  <c r="I42" i="11"/>
  <c r="K42" i="11"/>
  <c r="O42" i="11"/>
  <c r="Q42" i="11"/>
  <c r="M43" i="11"/>
  <c r="I43" i="11"/>
  <c r="K43" i="11"/>
  <c r="O43" i="11"/>
  <c r="Q43" i="11"/>
  <c r="M44" i="11"/>
  <c r="I44" i="11"/>
  <c r="K44" i="11"/>
  <c r="O44" i="11"/>
  <c r="Q44" i="11"/>
  <c r="M45" i="11"/>
  <c r="I45" i="11"/>
  <c r="K45" i="11"/>
  <c r="O45" i="11"/>
  <c r="Q45" i="11"/>
  <c r="M47" i="11"/>
  <c r="I47" i="11"/>
  <c r="K47" i="11"/>
  <c r="O47" i="11"/>
  <c r="Q47" i="11"/>
  <c r="M48" i="11"/>
  <c r="I48" i="11"/>
  <c r="K48" i="11"/>
  <c r="O48" i="11"/>
  <c r="Q48" i="11"/>
  <c r="M49" i="11"/>
  <c r="I49" i="11"/>
  <c r="K49" i="11"/>
  <c r="O49" i="11"/>
  <c r="Q49" i="11"/>
  <c r="M50" i="11"/>
  <c r="I50" i="11"/>
  <c r="K50" i="11"/>
  <c r="O50" i="11"/>
  <c r="Q50" i="11"/>
  <c r="M52" i="11"/>
  <c r="I52" i="11"/>
  <c r="K52" i="11"/>
  <c r="O52" i="11"/>
  <c r="Q52" i="11"/>
  <c r="M54" i="11"/>
  <c r="I54" i="11"/>
  <c r="K54" i="11"/>
  <c r="O54" i="11"/>
  <c r="Q54" i="11"/>
  <c r="M55" i="11"/>
  <c r="I55" i="11"/>
  <c r="K55" i="11"/>
  <c r="O55" i="11"/>
  <c r="Q55" i="11"/>
  <c r="M56" i="11"/>
  <c r="I56" i="11"/>
  <c r="K56" i="11"/>
  <c r="O56" i="11"/>
  <c r="Q56" i="11"/>
  <c r="M58" i="11"/>
  <c r="I58" i="11"/>
  <c r="K58" i="11"/>
  <c r="O58" i="11"/>
  <c r="Q58" i="11"/>
  <c r="M59" i="11"/>
  <c r="I59" i="11"/>
  <c r="K59" i="11"/>
  <c r="O59" i="11"/>
  <c r="Q59" i="11"/>
  <c r="M60" i="11"/>
  <c r="I60" i="11"/>
  <c r="K60" i="11"/>
  <c r="O60" i="11"/>
  <c r="Q60" i="11"/>
  <c r="M61" i="11"/>
  <c r="I61" i="11"/>
  <c r="K61" i="11"/>
  <c r="O61" i="11"/>
  <c r="Q61" i="11"/>
  <c r="M62" i="11"/>
  <c r="I62" i="11"/>
  <c r="K62" i="11"/>
  <c r="O62" i="11"/>
  <c r="Q62" i="11"/>
  <c r="M63" i="11"/>
  <c r="I63" i="11"/>
  <c r="K63" i="11"/>
  <c r="O63" i="11"/>
  <c r="Q63" i="11"/>
  <c r="M65" i="11"/>
  <c r="I65" i="11"/>
  <c r="K65" i="11"/>
  <c r="O65" i="11"/>
  <c r="Q65" i="11"/>
  <c r="I67" i="11"/>
  <c r="K67" i="11"/>
  <c r="O67" i="11"/>
  <c r="Q67" i="11"/>
  <c r="M69" i="11"/>
  <c r="I69" i="11"/>
  <c r="K69" i="11"/>
  <c r="O69" i="11"/>
  <c r="Q69" i="11"/>
  <c r="M70" i="11"/>
  <c r="I70" i="11"/>
  <c r="K70" i="11"/>
  <c r="O70" i="11"/>
  <c r="Q70" i="11"/>
  <c r="M71" i="11"/>
  <c r="I71" i="11"/>
  <c r="K71" i="11"/>
  <c r="O71" i="11"/>
  <c r="Q71" i="11"/>
  <c r="M73" i="11"/>
  <c r="I73" i="11"/>
  <c r="K73" i="11"/>
  <c r="O73" i="11"/>
  <c r="Q73" i="11"/>
  <c r="M75" i="11"/>
  <c r="I75" i="11"/>
  <c r="K75" i="11"/>
  <c r="O75" i="11"/>
  <c r="Q75" i="11"/>
  <c r="M78" i="11"/>
  <c r="I78" i="11"/>
  <c r="K78" i="11"/>
  <c r="O78" i="11"/>
  <c r="Q78" i="11"/>
  <c r="I80" i="11"/>
  <c r="K80" i="11"/>
  <c r="O80" i="11"/>
  <c r="Q80" i="11"/>
  <c r="M82" i="11"/>
  <c r="I82" i="11"/>
  <c r="K82" i="11"/>
  <c r="O82" i="11"/>
  <c r="Q82" i="11"/>
  <c r="M84" i="11"/>
  <c r="I84" i="11"/>
  <c r="K84" i="11"/>
  <c r="O84" i="11"/>
  <c r="Q84" i="11"/>
  <c r="M87" i="11"/>
  <c r="I87" i="11"/>
  <c r="K87" i="11"/>
  <c r="O87" i="11"/>
  <c r="Q87" i="11"/>
  <c r="M89" i="11"/>
  <c r="I89" i="11"/>
  <c r="K89" i="11"/>
  <c r="O89" i="11"/>
  <c r="Q89" i="11"/>
  <c r="M91" i="11"/>
  <c r="I91" i="11"/>
  <c r="K91" i="11"/>
  <c r="O91" i="11"/>
  <c r="Q91" i="11"/>
  <c r="J57" i="1"/>
  <c r="F42" i="1"/>
  <c r="G42" i="1"/>
  <c r="H42" i="1"/>
  <c r="I42" i="1"/>
  <c r="J41" i="1" s="1"/>
  <c r="J40" i="1"/>
  <c r="J39" i="1"/>
  <c r="J42" i="1" s="1"/>
  <c r="J28" i="1"/>
  <c r="J26" i="1"/>
  <c r="G38" i="1"/>
  <c r="F38" i="1"/>
  <c r="H32" i="1"/>
  <c r="J23" i="1"/>
  <c r="J24" i="1"/>
  <c r="J25" i="1"/>
  <c r="J27" i="1"/>
  <c r="E24" i="1"/>
  <c r="E26" i="1"/>
  <c r="K86" i="11" l="1"/>
  <c r="O86" i="11"/>
  <c r="Q38" i="11"/>
  <c r="I20" i="11"/>
  <c r="J54" i="1"/>
  <c r="J50" i="1"/>
  <c r="M38" i="11"/>
  <c r="I64" i="11"/>
  <c r="K64" i="11"/>
  <c r="Q51" i="11"/>
  <c r="O32" i="11"/>
  <c r="Q25" i="11"/>
  <c r="Q7" i="11"/>
  <c r="J49" i="1"/>
  <c r="J53" i="1"/>
  <c r="J58" i="1"/>
  <c r="Q86" i="11"/>
  <c r="O77" i="11"/>
  <c r="I51" i="11"/>
  <c r="Q41" i="11"/>
  <c r="K38" i="11"/>
  <c r="O38" i="11"/>
  <c r="Q32" i="11"/>
  <c r="I25" i="11"/>
  <c r="K25" i="11"/>
  <c r="Q20" i="11"/>
  <c r="I7" i="11"/>
  <c r="J52" i="1"/>
  <c r="J56" i="1"/>
  <c r="I86" i="11"/>
  <c r="Q77" i="11"/>
  <c r="O64" i="11"/>
  <c r="I41" i="11"/>
  <c r="K41" i="11"/>
  <c r="I32" i="11"/>
  <c r="O25" i="11"/>
  <c r="K20" i="11"/>
  <c r="K7" i="11"/>
  <c r="J51" i="1"/>
  <c r="J55" i="1"/>
  <c r="I77" i="11"/>
  <c r="K77" i="11"/>
  <c r="Q64" i="11"/>
  <c r="K51" i="11"/>
  <c r="O51" i="11"/>
  <c r="O41" i="11"/>
  <c r="I38" i="11"/>
  <c r="K32" i="11"/>
  <c r="O20" i="11"/>
  <c r="O7" i="11"/>
  <c r="M51" i="11"/>
  <c r="M41" i="11"/>
  <c r="M20" i="11"/>
  <c r="M7" i="11"/>
  <c r="M86" i="11"/>
  <c r="M32" i="11"/>
  <c r="M25" i="11"/>
  <c r="M80" i="11"/>
  <c r="M77" i="11" s="1"/>
  <c r="M67" i="11"/>
  <c r="M64" i="1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<sst xmlns="http://schemas.openxmlformats.org/spreadsheetml/2006/main" count="565" uniqueCount="250">
  <si>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</si>
  <si>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</si>
  <si>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</si>
  <si>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</si>
  <si>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</si>
  <si>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</si>
  <si>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</si>
  <si>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</si>
  <si>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</si>
  <si>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</si>
  <si>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</si>
  <si>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</si>
  <si>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</si>
  <si>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</si>
  <si>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</si>
  <si>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</si>
  <si>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</si>
  <si>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</si>
  <si>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</si>
  <si>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</si>
  <si>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</si>
  <si>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</si>
  <si>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</si>
  <si>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</si>
  <si>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</si>
  <si>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</si>
  <si>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</si>
  <si>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</si>
  <si>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</si>
  <si>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</si>
  <si>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</si>
  <si>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</si>
  <si>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</si>
  <si>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</si>
  <si>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</si>
  <si>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</si>
  <si>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</si>
  <si>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</si>
  <si>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</si>
  <si>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</si>
  <si>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</t>
  </si>
  <si>
    <t>Sanace vlhkého zdiva</t>
  </si>
  <si>
    <t>Projektová dokumentace depozitáře v Hodoníně</t>
  </si>
  <si>
    <t>Objekt:</t>
  </si>
  <si>
    <t>Rozpočet:</t>
  </si>
  <si>
    <t>2015-10-26</t>
  </si>
  <si>
    <t>Stavba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</si>
  <si>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</si>
  <si>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</si>
  <si>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</si>
  <si>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</si>
  <si>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</si>
  <si>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</si>
  <si>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</si>
  <si>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61</t>
  </si>
  <si>
    <t>Upravy povrchů vnitřní</t>
  </si>
  <si>
    <t>62</t>
  </si>
  <si>
    <t>Úpravy povrchů vnější</t>
  </si>
  <si>
    <t>9</t>
  </si>
  <si>
    <t>Ostatní konstrukce, bourání</t>
  </si>
  <si>
    <t>96</t>
  </si>
  <si>
    <t>Bourání konstrukcí</t>
  </si>
  <si>
    <t>711</t>
  </si>
  <si>
    <t>Izolace proti vodě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</si>
  <si>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</si>
  <si>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</si>
  <si>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</si>
  <si>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</si>
  <si>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</si>
  <si>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</si>
  <si>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</si>
  <si>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</si>
  <si>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</si>
  <si>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</si>
  <si>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</si>
  <si>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</si>
  <si>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</si>
  <si>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</si>
  <si>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</si>
  <si>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</si>
  <si>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</si>
  <si>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</si>
  <si>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</si>
  <si>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</si>
  <si>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</si>
  <si>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</si>
  <si>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</si>
  <si>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</si>
  <si>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</si>
  <si>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</si>
  <si>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</si>
  <si>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113106121R00</t>
  </si>
  <si>
    <t>Demontáž a zpětná montáž dlažeb  na sucho</t>
  </si>
  <si>
    <t>m2</t>
  </si>
  <si>
    <t>822-1</t>
  </si>
  <si>
    <t>RTS</t>
  </si>
  <si>
    <t>POL1_</t>
  </si>
  <si>
    <t>113107111R00</t>
  </si>
  <si>
    <t>Odstranění podkladu pl. 200 m2,kam.těžené tl.10 cm</t>
  </si>
  <si>
    <t>139601102R00</t>
  </si>
  <si>
    <t>Ruční výkop jam, rýh a šachet v hornině tř. 3</t>
  </si>
  <si>
    <t>m3</t>
  </si>
  <si>
    <t>800-1</t>
  </si>
  <si>
    <t>162701105R00</t>
  </si>
  <si>
    <t>Vodorovné přemístění výkopku z hor.1-4 do 10000 m</t>
  </si>
  <si>
    <t>162701109R00</t>
  </si>
  <si>
    <t>Příplatek k vod. přemístění hor.1-4 za další 1 km</t>
  </si>
  <si>
    <t>162201203R00</t>
  </si>
  <si>
    <t>Vodorovné přemíst.výkopku, kolečko hor.1-4, do 10m</t>
  </si>
  <si>
    <t>162201210R00</t>
  </si>
  <si>
    <t>Příplatek za dalš.10 m, kolečko, výkop. z hor.1- 4</t>
  </si>
  <si>
    <t>167101101R00</t>
  </si>
  <si>
    <t>Nakládání výkopku z hor.1-4 v množství do 100 m3</t>
  </si>
  <si>
    <t>171201201R00</t>
  </si>
  <si>
    <t>Uložení sypaniny na skl.-modelace na výšku přes 2m</t>
  </si>
  <si>
    <t>175101201R00</t>
  </si>
  <si>
    <t>Obsyp objektu bez prohození sypaniny</t>
  </si>
  <si>
    <t>181101102R00</t>
  </si>
  <si>
    <t>Úprava pláně v zářezech v hor. 1-4, se zhutněním</t>
  </si>
  <si>
    <t>199000002R00</t>
  </si>
  <si>
    <t>Poplatek za skládku horniny 1- 4</t>
  </si>
  <si>
    <t>216904391R00</t>
  </si>
  <si>
    <t>Příplatek za ruční dočištění ocelovými kartáči</t>
  </si>
  <si>
    <t>800-2</t>
  </si>
  <si>
    <t>219991111R00</t>
  </si>
  <si>
    <t>Položení plošného geodrénu pro odvod průsakových vod</t>
  </si>
  <si>
    <t xml:space="preserve">m2    </t>
  </si>
  <si>
    <t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t>
  </si>
  <si>
    <t>POP</t>
  </si>
  <si>
    <t>978015291R00</t>
  </si>
  <si>
    <t>Odstranění zbytků původní rubové izolace mechanicky, složit.1-4 do 100 %</t>
  </si>
  <si>
    <t>801-3</t>
  </si>
  <si>
    <t>602011122RT1</t>
  </si>
  <si>
    <t>Omítka sanační tepelně izolační, ručně, tloušťka vrstvy 30 mm</t>
  </si>
  <si>
    <t>801-1</t>
  </si>
  <si>
    <t>602011124R00</t>
  </si>
  <si>
    <t>Podhoz sanační  ručně, tl.25 mm</t>
  </si>
  <si>
    <t>602011151RT0</t>
  </si>
  <si>
    <t>Štuk na stěnách sanační, ručně, tloušťka vrstvy 2,5 mm</t>
  </si>
  <si>
    <t>602016103RT3</t>
  </si>
  <si>
    <t>Postřik stěn, ručně, 80 % pokrytí plochy</t>
  </si>
  <si>
    <t>610411129R00</t>
  </si>
  <si>
    <t>Nástřik protisolným roztokem</t>
  </si>
  <si>
    <t>711212001RS5</t>
  </si>
  <si>
    <t>Utěsňující hydroizolační povlak - nátěr</t>
  </si>
  <si>
    <t>800-711</t>
  </si>
  <si>
    <t>622475122R00</t>
  </si>
  <si>
    <t>Omítka sanační vnější, vysoké zasolení, tl.25 mm</t>
  </si>
  <si>
    <t>911999001</t>
  </si>
  <si>
    <t>HZS - neměřitelné práce (těsnění prostupů, stavební úpravy skrytých kcí, apod.)</t>
  </si>
  <si>
    <t xml:space="preserve">hod   </t>
  </si>
  <si>
    <t>Vlastní</t>
  </si>
  <si>
    <t>POL10_</t>
  </si>
  <si>
    <t>911999002</t>
  </si>
  <si>
    <t>HZS - dořešení sanačních detailů - izolace proti vodě</t>
  </si>
  <si>
    <t>216904212R00</t>
  </si>
  <si>
    <t>Očištění zdiva stlačeným vzduchem</t>
  </si>
  <si>
    <t>978013191R00</t>
  </si>
  <si>
    <t>Otlučení omítek stěn ve stanoveném rozsahu</t>
  </si>
  <si>
    <t>978023411R00</t>
  </si>
  <si>
    <t>Vysekání a úprava spár zdiva cihelného mimo komín.</t>
  </si>
  <si>
    <t>979081111R00</t>
  </si>
  <si>
    <t>Odvoz suti a vybour. hmot na skládku do 1 km</t>
  </si>
  <si>
    <t>t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</si>
  <si>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</si>
  <si>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</si>
  <si>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</si>
  <si>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</si>
  <si>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</si>
  <si>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</si>
  <si>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</si>
  <si>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</si>
  <si>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</si>
  <si>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281606213R00</t>
  </si>
  <si>
    <t>Dodatečná nízkotlaká injektáž zdiva smíšeného akrylátovým gelem, v 1.NP</t>
  </si>
  <si>
    <t>801-4</t>
  </si>
  <si>
    <t>Vyvrtání otvorů (10 ks/m zdi), vyčištění vrtu od hrubých nečistot, osazení pakrů,nízkotlaká injektáž do 10 bar, dodávka injektážního materiálu. Aplikace injektážním zařízením.</t>
  </si>
  <si>
    <t>289970111R00</t>
  </si>
  <si>
    <t>Vrstva geotextilie 300g/m2</t>
  </si>
  <si>
    <t>319300017RT1</t>
  </si>
  <si>
    <t xml:space="preserve">Dodatečné vložení izolace podřezáním diamantovým lanem, fólie, zaklínování, vyplnění spáry, kamenné a smíšené zdivo </t>
  </si>
  <si>
    <t>319300114R00</t>
  </si>
  <si>
    <t>Dodatečné vložení svislé izolace naražením nerezovou deskou spojovanou zámky</t>
  </si>
  <si>
    <t>620453112R00</t>
  </si>
  <si>
    <t>Podrovnání zdiva omítka zatřená hladká, tl. 20 mm</t>
  </si>
  <si>
    <t>801-5</t>
  </si>
  <si>
    <t>711132311R00</t>
  </si>
  <si>
    <t>Prov. izolace nopovou fólií svisle, vč.uchyc.prvků</t>
  </si>
  <si>
    <t>711212001RS6</t>
  </si>
  <si>
    <t>Provedení hydroizolačního povlaku pro provedení vrtů injektáží - nátěr</t>
  </si>
  <si>
    <t>R 28101</t>
  </si>
  <si>
    <t>Výplň vrtů zálivkovou hmotou po provedené tlakové injektáži</t>
  </si>
  <si>
    <t>R - 2101</t>
  </si>
  <si>
    <t>Vysoušení extrémně zavlhlého zdiva nad 10% hm.vl. topnými sál.panely</t>
  </si>
  <si>
    <t xml:space="preserve">den   </t>
  </si>
  <si>
    <t>mikrovln.technol. v kombinaci s topnými sál.panely - vysoušení zdiva na cca 7% hm. vlhkosti, měření vlhkosti gravimetrickou metodou popř. mikrovlnnou technologií</t>
  </si>
  <si>
    <t>R - 2102</t>
  </si>
  <si>
    <t xml:space="preserve">Snížení relativní vlhkosti vnitřního prostředí kondenzačními odvlhčovači </t>
  </si>
  <si>
    <t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t>
  </si>
  <si>
    <t>R - 2103</t>
  </si>
  <si>
    <t>Demontáž a zpětná montáž zařízení pro vysoušení extrémně vlhkého zdiva</t>
  </si>
  <si>
    <t>R - 2104</t>
  </si>
  <si>
    <t>Vybudování pevné sítě měřičských bodů pro sledování vývoje a změn vlhkosti zdiva, při odvlhčování systémem mírné (drátové) elektroosmózy</t>
  </si>
  <si>
    <t>R - 2105</t>
  </si>
  <si>
    <t>Instalace systému monitorování podmínek prostředí - instalace záznamníků</t>
  </si>
  <si>
    <t>teplot a relativní vlhkosti vzduchu pro automatizovaný průběžný dlouhodobý monitoring vnitřního klimatu s tabelárním a grafickým výstupem naměřených dat, volitelný časový interval s pamětí min 15 000 naměřených hodnot, přesnost vlhkosti +- 3% r.v., přesnost teploty +- 0,5 °C, sledování a vyhodnocení 1 rok po předání stavby k užívání</t>
  </si>
  <si>
    <t>R - 2106</t>
  </si>
  <si>
    <t>D+M mírné drátové elektroosmózy - pásové elektrody vč. uzemň.elektrod</t>
  </si>
  <si>
    <t xml:space="preserve">m     </t>
  </si>
  <si>
    <t>elektroosmotický systém bude využívat napětí max. 6V s účinnou efektivní hodnotou 2,8V. Síťová elektroda (anoda +pól) - cca 25cm vysoký pás ze skelných vláken potažených vodivým plastem, pás se pokládá na zdivo zbaveno stávajících povrchových úprav. Kontaktní vodič titan, popř. titan stříbro (3:4). Zemní elektroda (katoda -pól) v délce cca 50cm průměru 26mm z grafitu s provozovaným napětím 1,4V, vzdálenost zemních elektrod do 5,0m.</t>
  </si>
  <si>
    <t>R - 2107</t>
  </si>
  <si>
    <t xml:space="preserve">D+M mírné drátové elektroosmózy - řídící jednotka pro zobrazení měřených </t>
  </si>
  <si>
    <t xml:space="preserve">ks    </t>
  </si>
  <si>
    <t>údajů (průtok proudu v mA, počítadlo provozních hodin), napojení na síťový rozvod 230V/50Hz, propojení na kladný a záporný pól</t>
  </si>
  <si>
    <t>005111021R</t>
  </si>
  <si>
    <t>Vytyčení inženýrských sítí a instalací</t>
  </si>
  <si>
    <t>Soubor</t>
  </si>
  <si>
    <t>800-0</t>
  </si>
  <si>
    <t>POL99_8</t>
  </si>
  <si>
    <t>Zaměření a vytýčení stávajících inženýrských sítí a instalací v místě stavby z hlediska jejich ochrany při provádění stavby.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</si>
  <si>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</si>
  <si>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</si>
  <si>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</si>
  <si>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</si>
  <si>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</si>
  <si>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</si>
  <si>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</si>
  <si>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</si>
  <si>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</si>
  <si>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</si>
  <si>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</si>
  <si>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</si>
  <si>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</si>
  <si>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</si>
  <si>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</si>
  <si>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</si>
  <si>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</si>
  <si>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</si>
  <si>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/>
  </si>
  <si>
    <t>END</t>
  </si>
  <si>
    <t>Velkomoravská 461/15, Hodonín</t>
  </si>
  <si>
    <t>Masarykovo muzeum v Hodoníně, p.o.</t>
  </si>
  <si>
    <t>Zámecké náměstí 9</t>
  </si>
  <si>
    <t>695 01 Hodonín</t>
  </si>
  <si>
    <t>PRINS - Ing. Josef Kolář</t>
  </si>
  <si>
    <t>Havlíčkova 24</t>
  </si>
  <si>
    <t>750 02 Přerov</t>
  </si>
  <si>
    <t>Ing. Roman Šipoš</t>
  </si>
  <si>
    <t>Přerově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</si>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</sst>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21" xfId="0" applyFill="1" applyBorder="1" applyAlignment="1">
      <alignment horizontal="center" vertical="top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0" fontId="18" fillId="0" borderId="0" xfId="0" applyNumberFormat="1" applyFont="1" applyAlignment="1">
      <alignment wrapText="1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0" fillId="2" borderId="31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27" xfId="0" applyNumberFormat="1" applyFont="1" applyBorder="1" applyAlignment="1">
      <alignment vertical="top" wrapText="1" shrinkToFit="1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vertical="top" wrapText="1" shrinkToFit="1"/>
    </xf>
    <xf numFmtId="164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29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srv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91" zoomScaleNormal="100" zoomScaleSheetLayoutView="75" workbookViewId="0">
      <selection activeCell="M61" sqref="M6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38</v>
      </c>
      <c r="B1" s="226" t="s">
        <v>249</v>
      </c>
      <c r="C1" s="227"/>
      <c r="D1" s="227"/>
      <c r="E1" s="227"/>
      <c r="F1" s="227"/>
      <c r="G1" s="227"/>
      <c r="H1" s="227"/>
      <c r="I1" s="227"/>
      <c r="J1" s="228"/>
    </row>
    <row r="2" spans="1:15" ht="23.25" customHeight="1" x14ac:dyDescent="0.2">
      <c r="A2" s="4"/>
      <c r="B2" s="81" t="s">
        <v>23</v>
      </c>
      <c r="C2" s="82"/>
      <c r="D2" s="83" t="s">
        <v>45</v>
      </c>
      <c r="E2" s="83" t="s">
        <v>42</v>
      </c>
      <c r="F2" s="84"/>
      <c r="G2" s="85"/>
      <c r="H2" s="84"/>
      <c r="I2" s="85"/>
      <c r="J2" s="86"/>
      <c r="O2" s="2"/>
    </row>
    <row r="3" spans="1:15" ht="23.25" customHeight="1" x14ac:dyDescent="0.2">
      <c r="A3" s="4"/>
      <c r="B3" s="87" t="s">
        <v>43</v>
      </c>
      <c r="C3" s="82"/>
      <c r="D3" s="88" t="s">
        <v>40</v>
      </c>
      <c r="E3" s="88" t="s">
        <v>240</v>
      </c>
      <c r="F3" s="89"/>
      <c r="G3" s="89"/>
      <c r="H3" s="82"/>
      <c r="I3" s="90"/>
      <c r="J3" s="91"/>
    </row>
    <row r="4" spans="1:15" ht="23.25" customHeight="1" x14ac:dyDescent="0.2">
      <c r="A4" s="4"/>
      <c r="B4" s="92" t="s">
        <v>44</v>
      </c>
      <c r="C4" s="93"/>
      <c r="D4" s="94" t="s">
        <v>40</v>
      </c>
      <c r="E4" s="94" t="s">
        <v>41</v>
      </c>
      <c r="F4" s="95"/>
      <c r="G4" s="96"/>
      <c r="H4" s="95"/>
      <c r="I4" s="96"/>
      <c r="J4" s="97"/>
    </row>
    <row r="5" spans="1:15" ht="24" customHeight="1" x14ac:dyDescent="0.2">
      <c r="A5" s="4"/>
      <c r="B5" s="48" t="s">
        <v>22</v>
      </c>
      <c r="C5" s="5"/>
      <c r="D5" s="33" t="s">
        <v>241</v>
      </c>
      <c r="E5" s="26"/>
      <c r="F5" s="26"/>
      <c r="G5" s="26"/>
      <c r="H5" s="28"/>
      <c r="I5" s="33"/>
      <c r="J5" s="11"/>
    </row>
    <row r="6" spans="1:15" ht="15.75" customHeight="1" x14ac:dyDescent="0.2">
      <c r="A6" s="4"/>
      <c r="B6" s="42"/>
      <c r="C6" s="26"/>
      <c r="D6" s="33" t="s">
        <v>242</v>
      </c>
      <c r="E6" s="26"/>
      <c r="F6" s="26"/>
      <c r="G6" s="26"/>
      <c r="H6" s="28"/>
      <c r="I6" s="33"/>
      <c r="J6" s="11"/>
    </row>
    <row r="7" spans="1:15" ht="15.75" customHeight="1" x14ac:dyDescent="0.2">
      <c r="A7" s="4"/>
      <c r="B7" s="43"/>
      <c r="C7" s="27"/>
      <c r="D7" s="34" t="s">
        <v>243</v>
      </c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19</v>
      </c>
      <c r="C11" s="5"/>
      <c r="D11" s="215" t="s">
        <v>244</v>
      </c>
      <c r="E11" s="215"/>
      <c r="F11" s="215"/>
      <c r="G11" s="215"/>
      <c r="H11" s="28"/>
      <c r="I11" s="33"/>
      <c r="J11" s="11"/>
    </row>
    <row r="12" spans="1:15" ht="15.75" customHeight="1" x14ac:dyDescent="0.2">
      <c r="A12" s="4"/>
      <c r="B12" s="42"/>
      <c r="C12" s="26"/>
      <c r="D12" s="219" t="s">
        <v>245</v>
      </c>
      <c r="E12" s="219"/>
      <c r="F12" s="219"/>
      <c r="G12" s="219"/>
      <c r="H12" s="28"/>
      <c r="I12" s="33"/>
      <c r="J12" s="11"/>
    </row>
    <row r="13" spans="1:15" ht="15.75" customHeight="1" x14ac:dyDescent="0.2">
      <c r="A13" s="4"/>
      <c r="B13" s="43"/>
      <c r="C13" s="27"/>
      <c r="D13" s="220" t="s">
        <v>246</v>
      </c>
      <c r="E13" s="220"/>
      <c r="F13" s="220"/>
      <c r="G13" s="220"/>
      <c r="H13" s="29"/>
      <c r="I13" s="35"/>
      <c r="J13" s="52"/>
    </row>
    <row r="14" spans="1:15" ht="24" customHeight="1" x14ac:dyDescent="0.2">
      <c r="A14" s="4"/>
      <c r="B14" s="67" t="s">
        <v>21</v>
      </c>
      <c r="C14" s="68"/>
      <c r="D14" s="69" t="s">
        <v>247</v>
      </c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33</v>
      </c>
      <c r="C15" s="73"/>
      <c r="D15" s="54"/>
      <c r="E15" s="214"/>
      <c r="F15" s="214"/>
      <c r="G15" s="216"/>
      <c r="H15" s="216"/>
      <c r="I15" s="216" t="s">
        <v>30</v>
      </c>
      <c r="J15" s="217"/>
    </row>
    <row r="16" spans="1:15" ht="23.25" customHeight="1" x14ac:dyDescent="0.2">
      <c r="A16" s="157" t="s">
        <v>25</v>
      </c>
      <c r="B16" s="158" t="s">
        <v>25</v>
      </c>
      <c r="C16" s="59"/>
      <c r="D16" s="60"/>
      <c r="E16" s="203"/>
      <c r="F16" s="218"/>
      <c r="G16" s="203"/>
      <c r="H16" s="218"/>
      <c r="I16" s="203"/>
      <c r="J16" s="204"/>
    </row>
    <row r="17" spans="1:10" ht="23.25" customHeight="1" x14ac:dyDescent="0.2">
      <c r="A17" s="157" t="s">
        <v>26</v>
      </c>
      <c r="B17" s="158" t="s">
        <v>26</v>
      </c>
      <c r="C17" s="59"/>
      <c r="D17" s="60"/>
      <c r="E17" s="203"/>
      <c r="F17" s="218"/>
      <c r="G17" s="203"/>
      <c r="H17" s="218"/>
      <c r="I17" s="203"/>
      <c r="J17" s="204"/>
    </row>
    <row r="18" spans="1:10" ht="23.25" customHeight="1" x14ac:dyDescent="0.2">
      <c r="A18" s="157" t="s">
        <v>27</v>
      </c>
      <c r="B18" s="158" t="s">
        <v>27</v>
      </c>
      <c r="C18" s="59"/>
      <c r="D18" s="60"/>
      <c r="E18" s="203"/>
      <c r="F18" s="218"/>
      <c r="G18" s="203"/>
      <c r="H18" s="218"/>
      <c r="I18" s="203"/>
      <c r="J18" s="204"/>
    </row>
    <row r="19" spans="1:10" ht="23.25" customHeight="1" x14ac:dyDescent="0.2">
      <c r="A19" s="157" t="s">
        <v>66</v>
      </c>
      <c r="B19" s="158" t="s">
        <v>28</v>
      </c>
      <c r="C19" s="59"/>
      <c r="D19" s="60"/>
      <c r="E19" s="203"/>
      <c r="F19" s="218"/>
      <c r="G19" s="203"/>
      <c r="H19" s="218"/>
      <c r="I19" s="203"/>
      <c r="J19" s="204"/>
    </row>
    <row r="20" spans="1:10" ht="23.25" customHeight="1" x14ac:dyDescent="0.2">
      <c r="A20" s="157" t="s">
        <v>67</v>
      </c>
      <c r="B20" s="158" t="s">
        <v>29</v>
      </c>
      <c r="C20" s="59"/>
      <c r="D20" s="60"/>
      <c r="E20" s="203"/>
      <c r="F20" s="218"/>
      <c r="G20" s="203"/>
      <c r="H20" s="218"/>
      <c r="I20" s="203"/>
      <c r="J20" s="204"/>
    </row>
    <row r="21" spans="1:10" ht="23.25" customHeight="1" x14ac:dyDescent="0.2">
      <c r="A21" s="4"/>
      <c r="B21" s="75" t="s">
        <v>30</v>
      </c>
      <c r="C21" s="76"/>
      <c r="D21" s="77"/>
      <c r="E21" s="224"/>
      <c r="F21" s="233"/>
      <c r="G21" s="224"/>
      <c r="H21" s="233"/>
      <c r="I21" s="224"/>
      <c r="J21" s="225"/>
    </row>
    <row r="22" spans="1:10" ht="33" customHeight="1" x14ac:dyDescent="0.2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12</v>
      </c>
      <c r="C23" s="59"/>
      <c r="D23" s="60"/>
      <c r="E23" s="61">
        <v>15</v>
      </c>
      <c r="F23" s="62" t="s">
        <v>0</v>
      </c>
      <c r="G23" s="222"/>
      <c r="H23" s="223"/>
      <c r="I23" s="223"/>
      <c r="J23" s="63" t="str">
        <f t="shared" ref="J23:J28" si="0">Mena</f>
        <v>CZK</v>
      </c>
    </row>
    <row r="24" spans="1:10" ht="23.25" customHeight="1" x14ac:dyDescent="0.2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35"/>
      <c r="H24" s="236"/>
      <c r="I24" s="236"/>
      <c r="J24" s="63" t="str">
        <f t="shared" si="0"/>
        <v>CZK</v>
      </c>
    </row>
    <row r="25" spans="1:10" ht="23.25" customHeight="1" x14ac:dyDescent="0.2">
      <c r="A25" s="4"/>
      <c r="B25" s="58" t="s">
        <v>14</v>
      </c>
      <c r="C25" s="59"/>
      <c r="D25" s="60"/>
      <c r="E25" s="61">
        <v>21</v>
      </c>
      <c r="F25" s="62" t="s">
        <v>0</v>
      </c>
      <c r="G25" s="222"/>
      <c r="H25" s="223"/>
      <c r="I25" s="223"/>
      <c r="J25" s="63" t="str">
        <f t="shared" si="0"/>
        <v>CZK</v>
      </c>
    </row>
    <row r="26" spans="1:10" ht="23.25" customHeight="1" x14ac:dyDescent="0.2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29"/>
      <c r="H26" s="230"/>
      <c r="I26" s="230"/>
      <c r="J26" s="57" t="str">
        <f t="shared" si="0"/>
        <v>CZK</v>
      </c>
    </row>
    <row r="27" spans="1:10" ht="23.25" customHeight="1" thickBot="1" x14ac:dyDescent="0.25">
      <c r="A27" s="4"/>
      <c r="B27" s="49" t="s">
        <v>4</v>
      </c>
      <c r="C27" s="20"/>
      <c r="D27" s="23"/>
      <c r="E27" s="20"/>
      <c r="F27" s="21"/>
      <c r="G27" s="231"/>
      <c r="H27" s="231"/>
      <c r="I27" s="231"/>
      <c r="J27" s="64" t="str">
        <f t="shared" si="0"/>
        <v>CZK</v>
      </c>
    </row>
    <row r="28" spans="1:10" ht="27.75" hidden="1" customHeight="1" thickBot="1" x14ac:dyDescent="0.25">
      <c r="A28" s="4"/>
      <c r="B28" s="126" t="s">
        <v>24</v>
      </c>
      <c r="C28" s="127"/>
      <c r="D28" s="127"/>
      <c r="E28" s="128"/>
      <c r="F28" s="129"/>
      <c r="G28" s="232">
        <v>2786544.79</v>
      </c>
      <c r="H28" s="234"/>
      <c r="I28" s="234"/>
      <c r="J28" s="130" t="str">
        <f t="shared" si="0"/>
        <v>CZK</v>
      </c>
    </row>
    <row r="29" spans="1:10" ht="27.75" customHeight="1" thickBot="1" x14ac:dyDescent="0.25">
      <c r="A29" s="4"/>
      <c r="B29" s="126" t="s">
        <v>37</v>
      </c>
      <c r="C29" s="131"/>
      <c r="D29" s="131"/>
      <c r="E29" s="131"/>
      <c r="F29" s="131"/>
      <c r="G29" s="232"/>
      <c r="H29" s="232"/>
      <c r="I29" s="232"/>
      <c r="J29" s="132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11</v>
      </c>
      <c r="D32" s="40" t="s">
        <v>248</v>
      </c>
      <c r="E32" s="40"/>
      <c r="F32" s="19" t="s">
        <v>10</v>
      </c>
      <c r="G32" s="40"/>
      <c r="H32" s="41">
        <f ca="1">TODAY()</f>
        <v>42343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 t="s">
        <v>247</v>
      </c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21" t="s">
        <v>2</v>
      </c>
      <c r="E35" s="221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16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39</v>
      </c>
      <c r="B38" s="106" t="s">
        <v>17</v>
      </c>
      <c r="C38" s="107" t="s">
        <v>5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18</v>
      </c>
      <c r="I38" s="116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46</v>
      </c>
      <c r="C39" s="205"/>
      <c r="D39" s="206"/>
      <c r="E39" s="206"/>
      <c r="F39" s="117">
        <v>0</v>
      </c>
      <c r="G39" s="118">
        <v>2786544.79</v>
      </c>
      <c r="H39" s="119">
        <v>585174.41</v>
      </c>
      <c r="I39" s="119">
        <v>3371719.2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40</v>
      </c>
      <c r="C40" s="207" t="s">
        <v>42</v>
      </c>
      <c r="D40" s="208"/>
      <c r="E40" s="208"/>
      <c r="F40" s="120">
        <v>0</v>
      </c>
      <c r="G40" s="121">
        <v>2786544.79</v>
      </c>
      <c r="H40" s="121">
        <v>585174.41</v>
      </c>
      <c r="I40" s="121">
        <v>3371719.2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40</v>
      </c>
      <c r="C41" s="209" t="s">
        <v>41</v>
      </c>
      <c r="D41" s="210"/>
      <c r="E41" s="210"/>
      <c r="F41" s="122">
        <v>0</v>
      </c>
      <c r="G41" s="123">
        <v>2786544.79</v>
      </c>
      <c r="H41" s="123">
        <v>585174.41</v>
      </c>
      <c r="I41" s="123">
        <v>3371719.2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11" t="s">
        <v>47</v>
      </c>
      <c r="C42" s="212"/>
      <c r="D42" s="212"/>
      <c r="E42" s="213"/>
      <c r="F42" s="124">
        <f>SUMIF(A39:A41,"=1",F39:F41)</f>
        <v>0</v>
      </c>
      <c r="G42" s="125">
        <f>SUMIF(A39:A41,"=1",G39:G41)</f>
        <v>2786544.79</v>
      </c>
      <c r="H42" s="125">
        <f>SUMIF(A39:A41,"=1",H39:H41)</f>
        <v>585174.41</v>
      </c>
      <c r="I42" s="125">
        <f>SUMIF(A39:A41,"=1",I39:I41)</f>
        <v>3371719.2</v>
      </c>
      <c r="J42" s="105">
        <f>SUMIF(A39:A41,"=1",J39:J41)</f>
        <v>100</v>
      </c>
    </row>
    <row r="46" spans="1:10" ht="15.75" x14ac:dyDescent="0.25">
      <c r="B46" s="133" t="s">
        <v>49</v>
      </c>
    </row>
    <row r="48" spans="1:10" ht="25.5" customHeight="1" x14ac:dyDescent="0.2">
      <c r="A48" s="134"/>
      <c r="B48" s="138" t="s">
        <v>17</v>
      </c>
      <c r="C48" s="138" t="s">
        <v>5</v>
      </c>
      <c r="D48" s="139"/>
      <c r="E48" s="139"/>
      <c r="F48" s="142" t="s">
        <v>50</v>
      </c>
      <c r="G48" s="142"/>
      <c r="H48" s="142"/>
      <c r="I48" s="142" t="s">
        <v>30</v>
      </c>
      <c r="J48" s="142" t="s">
        <v>0</v>
      </c>
    </row>
    <row r="49" spans="1:10" ht="25.5" customHeight="1" x14ac:dyDescent="0.2">
      <c r="A49" s="135"/>
      <c r="B49" s="145" t="s">
        <v>40</v>
      </c>
      <c r="C49" s="201" t="s">
        <v>51</v>
      </c>
      <c r="D49" s="202"/>
      <c r="E49" s="202"/>
      <c r="F49" s="153" t="s">
        <v>25</v>
      </c>
      <c r="G49" s="146"/>
      <c r="H49" s="146"/>
      <c r="I49" s="146"/>
      <c r="J49" s="149" t="str">
        <f>IF(I59=0,"",I49/I59*100)</f>
        <v/>
      </c>
    </row>
    <row r="50" spans="1:10" ht="25.5" customHeight="1" x14ac:dyDescent="0.2">
      <c r="A50" s="135"/>
      <c r="B50" s="137" t="s">
        <v>52</v>
      </c>
      <c r="C50" s="197" t="s">
        <v>53</v>
      </c>
      <c r="D50" s="198"/>
      <c r="E50" s="198"/>
      <c r="F50" s="154" t="s">
        <v>25</v>
      </c>
      <c r="G50" s="143"/>
      <c r="H50" s="143"/>
      <c r="I50" s="143"/>
      <c r="J50" s="150" t="str">
        <f>IF(I59=0,"",I50/I59*100)</f>
        <v/>
      </c>
    </row>
    <row r="51" spans="1:10" ht="25.5" customHeight="1" x14ac:dyDescent="0.2">
      <c r="A51" s="135"/>
      <c r="B51" s="137" t="s">
        <v>54</v>
      </c>
      <c r="C51" s="197" t="s">
        <v>55</v>
      </c>
      <c r="D51" s="198"/>
      <c r="E51" s="198"/>
      <c r="F51" s="154" t="s">
        <v>25</v>
      </c>
      <c r="G51" s="143"/>
      <c r="H51" s="143"/>
      <c r="I51" s="143"/>
      <c r="J51" s="150" t="str">
        <f>IF(I59=0,"",I51/I59*100)</f>
        <v/>
      </c>
    </row>
    <row r="52" spans="1:10" ht="25.5" customHeight="1" x14ac:dyDescent="0.2">
      <c r="A52" s="135"/>
      <c r="B52" s="137" t="s">
        <v>56</v>
      </c>
      <c r="C52" s="197" t="s">
        <v>57</v>
      </c>
      <c r="D52" s="198"/>
      <c r="E52" s="198"/>
      <c r="F52" s="154" t="s">
        <v>25</v>
      </c>
      <c r="G52" s="143"/>
      <c r="H52" s="143"/>
      <c r="I52" s="143"/>
      <c r="J52" s="150" t="str">
        <f>IF(I59=0,"",I52/I59*100)</f>
        <v/>
      </c>
    </row>
    <row r="53" spans="1:10" ht="25.5" customHeight="1" x14ac:dyDescent="0.2">
      <c r="A53" s="135"/>
      <c r="B53" s="137" t="s">
        <v>58</v>
      </c>
      <c r="C53" s="197" t="s">
        <v>59</v>
      </c>
      <c r="D53" s="198"/>
      <c r="E53" s="198"/>
      <c r="F53" s="154" t="s">
        <v>25</v>
      </c>
      <c r="G53" s="143"/>
      <c r="H53" s="143"/>
      <c r="I53" s="143"/>
      <c r="J53" s="150" t="str">
        <f>IF(I59=0,"",I53/I59*100)</f>
        <v/>
      </c>
    </row>
    <row r="54" spans="1:10" ht="25.5" customHeight="1" x14ac:dyDescent="0.2">
      <c r="A54" s="135"/>
      <c r="B54" s="137" t="s">
        <v>60</v>
      </c>
      <c r="C54" s="197" t="s">
        <v>61</v>
      </c>
      <c r="D54" s="198"/>
      <c r="E54" s="198"/>
      <c r="F54" s="154" t="s">
        <v>25</v>
      </c>
      <c r="G54" s="143"/>
      <c r="H54" s="143"/>
      <c r="I54" s="143"/>
      <c r="J54" s="150" t="str">
        <f>IF(I59=0,"",I54/I59*100)</f>
        <v/>
      </c>
    </row>
    <row r="55" spans="1:10" ht="25.5" customHeight="1" x14ac:dyDescent="0.2">
      <c r="A55" s="135"/>
      <c r="B55" s="137" t="s">
        <v>62</v>
      </c>
      <c r="C55" s="197" t="s">
        <v>63</v>
      </c>
      <c r="D55" s="198"/>
      <c r="E55" s="198"/>
      <c r="F55" s="154" t="s">
        <v>26</v>
      </c>
      <c r="G55" s="143"/>
      <c r="H55" s="143"/>
      <c r="I55" s="143"/>
      <c r="J55" s="150" t="str">
        <f>IF(I59=0,"",I55/I59*100)</f>
        <v/>
      </c>
    </row>
    <row r="56" spans="1:10" ht="25.5" customHeight="1" x14ac:dyDescent="0.2">
      <c r="A56" s="135"/>
      <c r="B56" s="137" t="s">
        <v>64</v>
      </c>
      <c r="C56" s="197" t="s">
        <v>65</v>
      </c>
      <c r="D56" s="198"/>
      <c r="E56" s="198"/>
      <c r="F56" s="154" t="s">
        <v>27</v>
      </c>
      <c r="G56" s="143"/>
      <c r="H56" s="143"/>
      <c r="I56" s="143"/>
      <c r="J56" s="150" t="str">
        <f>IF(I59=0,"",I56/I59*100)</f>
        <v/>
      </c>
    </row>
    <row r="57" spans="1:10" ht="25.5" customHeight="1" x14ac:dyDescent="0.2">
      <c r="A57" s="135"/>
      <c r="B57" s="137" t="s">
        <v>66</v>
      </c>
      <c r="C57" s="197" t="s">
        <v>28</v>
      </c>
      <c r="D57" s="198"/>
      <c r="E57" s="198"/>
      <c r="F57" s="154" t="s">
        <v>66</v>
      </c>
      <c r="G57" s="143"/>
      <c r="H57" s="143"/>
      <c r="I57" s="143"/>
      <c r="J57" s="150" t="str">
        <f>IF(I59=0,"",I57/I59*100)</f>
        <v/>
      </c>
    </row>
    <row r="58" spans="1:10" ht="25.5" customHeight="1" x14ac:dyDescent="0.2">
      <c r="A58" s="135"/>
      <c r="B58" s="147" t="s">
        <v>67</v>
      </c>
      <c r="C58" s="199" t="s">
        <v>29</v>
      </c>
      <c r="D58" s="200"/>
      <c r="E58" s="200"/>
      <c r="F58" s="155" t="s">
        <v>67</v>
      </c>
      <c r="G58" s="148"/>
      <c r="H58" s="148"/>
      <c r="I58" s="148"/>
      <c r="J58" s="151" t="str">
        <f>IF(I59=0,"",I58/I59*100)</f>
        <v/>
      </c>
    </row>
    <row r="59" spans="1:10" ht="25.5" customHeight="1" x14ac:dyDescent="0.2">
      <c r="A59" s="136"/>
      <c r="B59" s="140" t="s">
        <v>1</v>
      </c>
      <c r="C59" s="140"/>
      <c r="D59" s="141"/>
      <c r="E59" s="141"/>
      <c r="F59" s="156"/>
      <c r="G59" s="144"/>
      <c r="H59" s="144"/>
      <c r="I59" s="144"/>
      <c r="J59" s="152"/>
    </row>
    <row r="60" spans="1:10" x14ac:dyDescent="0.2">
      <c r="F60" s="99"/>
      <c r="G60" s="100"/>
      <c r="H60" s="99"/>
      <c r="I60" s="100"/>
      <c r="J60" s="101"/>
    </row>
    <row r="61" spans="1:10" x14ac:dyDescent="0.2">
      <c r="F61" s="99"/>
      <c r="G61" s="100"/>
      <c r="H61" s="99"/>
      <c r="I61" s="100"/>
      <c r="J61" s="101"/>
    </row>
    <row r="62" spans="1:10" x14ac:dyDescent="0.2">
      <c r="F62" s="99"/>
      <c r="G62" s="100"/>
      <c r="H62" s="99"/>
      <c r="I62" s="100"/>
      <c r="J62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I17:J17"/>
    <mergeCell ref="I18:J18"/>
    <mergeCell ref="C39:E39"/>
    <mergeCell ref="C40:E40"/>
    <mergeCell ref="C41:E41"/>
    <mergeCell ref="C55:E55"/>
    <mergeCell ref="C56:E56"/>
    <mergeCell ref="C57:E57"/>
    <mergeCell ref="C58:E58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80" t="s">
        <v>7</v>
      </c>
      <c r="B2" s="79"/>
      <c r="C2" s="239"/>
      <c r="D2" s="239"/>
      <c r="E2" s="239"/>
      <c r="F2" s="239"/>
      <c r="G2" s="240"/>
    </row>
    <row r="3" spans="1:7" ht="24.95" customHeight="1" x14ac:dyDescent="0.2">
      <c r="A3" s="80" t="s">
        <v>8</v>
      </c>
      <c r="B3" s="79"/>
      <c r="C3" s="239"/>
      <c r="D3" s="239"/>
      <c r="E3" s="239"/>
      <c r="F3" s="239"/>
      <c r="G3" s="240"/>
    </row>
    <row r="4" spans="1:7" ht="24.95" customHeight="1" x14ac:dyDescent="0.2">
      <c r="A4" s="80" t="s">
        <v>9</v>
      </c>
      <c r="B4" s="79"/>
      <c r="C4" s="239"/>
      <c r="D4" s="239"/>
      <c r="E4" s="239"/>
      <c r="F4" s="239"/>
      <c r="G4" s="24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X86" sqref="X86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1" t="s">
        <v>249</v>
      </c>
      <c r="B1" s="251"/>
      <c r="C1" s="251"/>
      <c r="D1" s="251"/>
      <c r="E1" s="251"/>
      <c r="F1" s="251"/>
      <c r="G1" s="251"/>
      <c r="AE1" t="s">
        <v>68</v>
      </c>
    </row>
    <row r="2" spans="1:60" ht="24.95" customHeight="1" x14ac:dyDescent="0.2">
      <c r="A2" s="160" t="s">
        <v>7</v>
      </c>
      <c r="B2" s="79" t="s">
        <v>45</v>
      </c>
      <c r="C2" s="252" t="s">
        <v>42</v>
      </c>
      <c r="D2" s="253"/>
      <c r="E2" s="253"/>
      <c r="F2" s="253"/>
      <c r="G2" s="254"/>
      <c r="AE2" t="s">
        <v>69</v>
      </c>
    </row>
    <row r="3" spans="1:60" ht="24.95" customHeight="1" x14ac:dyDescent="0.2">
      <c r="A3" s="160" t="s">
        <v>8</v>
      </c>
      <c r="B3" s="79" t="s">
        <v>40</v>
      </c>
      <c r="C3" s="252" t="s">
        <v>240</v>
      </c>
      <c r="D3" s="253"/>
      <c r="E3" s="253"/>
      <c r="F3" s="253"/>
      <c r="G3" s="254"/>
      <c r="AE3" t="s">
        <v>70</v>
      </c>
    </row>
    <row r="4" spans="1:60" ht="24.95" customHeight="1" x14ac:dyDescent="0.2">
      <c r="A4" s="161" t="s">
        <v>9</v>
      </c>
      <c r="B4" s="162" t="s">
        <v>40</v>
      </c>
      <c r="C4" s="255" t="s">
        <v>41</v>
      </c>
      <c r="D4" s="256"/>
      <c r="E4" s="256"/>
      <c r="F4" s="256"/>
      <c r="G4" s="257"/>
      <c r="AE4" t="s">
        <v>71</v>
      </c>
    </row>
    <row r="5" spans="1:60" x14ac:dyDescent="0.2">
      <c r="D5" s="159"/>
    </row>
    <row r="6" spans="1:60" ht="38.25" x14ac:dyDescent="0.2">
      <c r="A6" s="168" t="s">
        <v>72</v>
      </c>
      <c r="B6" s="166" t="s">
        <v>73</v>
      </c>
      <c r="C6" s="166" t="s">
        <v>74</v>
      </c>
      <c r="D6" s="167" t="s">
        <v>75</v>
      </c>
      <c r="E6" s="168" t="s">
        <v>76</v>
      </c>
      <c r="F6" s="163" t="s">
        <v>77</v>
      </c>
      <c r="G6" s="168" t="s">
        <v>78</v>
      </c>
      <c r="H6" s="169" t="s">
        <v>31</v>
      </c>
      <c r="I6" s="169" t="s">
        <v>79</v>
      </c>
      <c r="J6" s="169" t="s">
        <v>32</v>
      </c>
      <c r="K6" s="169" t="s">
        <v>80</v>
      </c>
      <c r="L6" s="169" t="s">
        <v>81</v>
      </c>
      <c r="M6" s="169" t="s">
        <v>82</v>
      </c>
      <c r="N6" s="169" t="s">
        <v>83</v>
      </c>
      <c r="O6" s="169" t="s">
        <v>84</v>
      </c>
      <c r="P6" s="169" t="s">
        <v>85</v>
      </c>
      <c r="Q6" s="169" t="s">
        <v>86</v>
      </c>
      <c r="R6" s="169" t="s">
        <v>87</v>
      </c>
      <c r="S6" s="169" t="s">
        <v>88</v>
      </c>
    </row>
    <row r="7" spans="1:60" x14ac:dyDescent="0.2">
      <c r="A7" s="171" t="s">
        <v>89</v>
      </c>
      <c r="B7" s="174" t="s">
        <v>40</v>
      </c>
      <c r="C7" s="175" t="s">
        <v>51</v>
      </c>
      <c r="D7" s="170"/>
      <c r="E7" s="180"/>
      <c r="F7" s="183"/>
      <c r="G7" s="183"/>
      <c r="H7" s="183"/>
      <c r="I7" s="183">
        <f>SUM(I8:I19)</f>
        <v>0</v>
      </c>
      <c r="J7" s="183"/>
      <c r="K7" s="183">
        <f>SUM(K8:K19)</f>
        <v>174036.71000000002</v>
      </c>
      <c r="L7" s="183"/>
      <c r="M7" s="183">
        <f>SUM(M8:M19)</f>
        <v>0</v>
      </c>
      <c r="N7" s="183"/>
      <c r="O7" s="183">
        <f>SUM(O8:O19)</f>
        <v>0</v>
      </c>
      <c r="P7" s="183"/>
      <c r="Q7" s="183">
        <f>SUM(Q8:Q19)</f>
        <v>10.58</v>
      </c>
      <c r="R7" s="184"/>
      <c r="S7" s="183"/>
      <c r="AE7" t="s">
        <v>90</v>
      </c>
    </row>
    <row r="8" spans="1:60" outlineLevel="1" x14ac:dyDescent="0.2">
      <c r="A8" s="165">
        <v>1</v>
      </c>
      <c r="B8" s="176" t="s">
        <v>91</v>
      </c>
      <c r="C8" s="193" t="s">
        <v>92</v>
      </c>
      <c r="D8" s="178" t="s">
        <v>93</v>
      </c>
      <c r="E8" s="181">
        <v>35.5</v>
      </c>
      <c r="F8" s="185"/>
      <c r="G8" s="185"/>
      <c r="H8" s="185">
        <v>0</v>
      </c>
      <c r="I8" s="185">
        <f t="shared" ref="I8:I19" si="0">ROUND(E8*H8,2)</f>
        <v>0</v>
      </c>
      <c r="J8" s="185">
        <v>190.8</v>
      </c>
      <c r="K8" s="185">
        <f t="shared" ref="K8:K19" si="1">ROUND(E8*J8,2)</f>
        <v>6773.4</v>
      </c>
      <c r="L8" s="185">
        <v>21</v>
      </c>
      <c r="M8" s="185">
        <f t="shared" ref="M8:M19" si="2">G8*(1+L8/100)</f>
        <v>0</v>
      </c>
      <c r="N8" s="185">
        <v>0</v>
      </c>
      <c r="O8" s="185">
        <f t="shared" ref="O8:O19" si="3">ROUND(E8*N8,2)</f>
        <v>0</v>
      </c>
      <c r="P8" s="185">
        <v>0.13800000000000001</v>
      </c>
      <c r="Q8" s="185">
        <f t="shared" ref="Q8:Q19" si="4">ROUND(E8*P8,2)</f>
        <v>4.9000000000000004</v>
      </c>
      <c r="R8" s="186" t="s">
        <v>94</v>
      </c>
      <c r="S8" s="185" t="s">
        <v>95</v>
      </c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96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 x14ac:dyDescent="0.2">
      <c r="A9" s="165">
        <v>2</v>
      </c>
      <c r="B9" s="176" t="s">
        <v>97</v>
      </c>
      <c r="C9" s="193" t="s">
        <v>98</v>
      </c>
      <c r="D9" s="178" t="s">
        <v>93</v>
      </c>
      <c r="E9" s="181">
        <v>35.5</v>
      </c>
      <c r="F9" s="185"/>
      <c r="G9" s="185"/>
      <c r="H9" s="185">
        <v>0</v>
      </c>
      <c r="I9" s="185">
        <f t="shared" si="0"/>
        <v>0</v>
      </c>
      <c r="J9" s="185">
        <v>64.400000000000006</v>
      </c>
      <c r="K9" s="185">
        <f t="shared" si="1"/>
        <v>2286.1999999999998</v>
      </c>
      <c r="L9" s="185">
        <v>21</v>
      </c>
      <c r="M9" s="185">
        <f t="shared" si="2"/>
        <v>0</v>
      </c>
      <c r="N9" s="185">
        <v>0</v>
      </c>
      <c r="O9" s="185">
        <f t="shared" si="3"/>
        <v>0</v>
      </c>
      <c r="P9" s="185">
        <v>0.16</v>
      </c>
      <c r="Q9" s="185">
        <f t="shared" si="4"/>
        <v>5.68</v>
      </c>
      <c r="R9" s="186" t="s">
        <v>94</v>
      </c>
      <c r="S9" s="185" t="s">
        <v>95</v>
      </c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96</v>
      </c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outlineLevel="1" x14ac:dyDescent="0.2">
      <c r="A10" s="165">
        <v>3</v>
      </c>
      <c r="B10" s="176" t="s">
        <v>99</v>
      </c>
      <c r="C10" s="193" t="s">
        <v>100</v>
      </c>
      <c r="D10" s="178" t="s">
        <v>101</v>
      </c>
      <c r="E10" s="181">
        <v>100.47</v>
      </c>
      <c r="F10" s="185"/>
      <c r="G10" s="185"/>
      <c r="H10" s="185">
        <v>0</v>
      </c>
      <c r="I10" s="185">
        <f t="shared" si="0"/>
        <v>0</v>
      </c>
      <c r="J10" s="185">
        <v>849</v>
      </c>
      <c r="K10" s="185">
        <f t="shared" si="1"/>
        <v>85299.03</v>
      </c>
      <c r="L10" s="185">
        <v>21</v>
      </c>
      <c r="M10" s="185">
        <f t="shared" si="2"/>
        <v>0</v>
      </c>
      <c r="N10" s="185">
        <v>0</v>
      </c>
      <c r="O10" s="185">
        <f t="shared" si="3"/>
        <v>0</v>
      </c>
      <c r="P10" s="185">
        <v>0</v>
      </c>
      <c r="Q10" s="185">
        <f t="shared" si="4"/>
        <v>0</v>
      </c>
      <c r="R10" s="186" t="s">
        <v>102</v>
      </c>
      <c r="S10" s="185" t="s">
        <v>95</v>
      </c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96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ht="22.5" outlineLevel="1" x14ac:dyDescent="0.2">
      <c r="A11" s="165">
        <v>4</v>
      </c>
      <c r="B11" s="176" t="s">
        <v>103</v>
      </c>
      <c r="C11" s="193" t="s">
        <v>104</v>
      </c>
      <c r="D11" s="178" t="s">
        <v>101</v>
      </c>
      <c r="E11" s="181">
        <v>3.5</v>
      </c>
      <c r="F11" s="185"/>
      <c r="G11" s="185"/>
      <c r="H11" s="185">
        <v>0</v>
      </c>
      <c r="I11" s="185">
        <f t="shared" si="0"/>
        <v>0</v>
      </c>
      <c r="J11" s="185">
        <v>267</v>
      </c>
      <c r="K11" s="185">
        <f t="shared" si="1"/>
        <v>934.5</v>
      </c>
      <c r="L11" s="185">
        <v>21</v>
      </c>
      <c r="M11" s="185">
        <f t="shared" si="2"/>
        <v>0</v>
      </c>
      <c r="N11" s="185">
        <v>0</v>
      </c>
      <c r="O11" s="185">
        <f t="shared" si="3"/>
        <v>0</v>
      </c>
      <c r="P11" s="185">
        <v>0</v>
      </c>
      <c r="Q11" s="185">
        <f t="shared" si="4"/>
        <v>0</v>
      </c>
      <c r="R11" s="186" t="s">
        <v>102</v>
      </c>
      <c r="S11" s="185" t="s">
        <v>95</v>
      </c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96</v>
      </c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">
      <c r="A12" s="165">
        <v>5</v>
      </c>
      <c r="B12" s="176" t="s">
        <v>105</v>
      </c>
      <c r="C12" s="193" t="s">
        <v>106</v>
      </c>
      <c r="D12" s="178" t="s">
        <v>101</v>
      </c>
      <c r="E12" s="181">
        <v>35</v>
      </c>
      <c r="F12" s="185"/>
      <c r="G12" s="185"/>
      <c r="H12" s="185">
        <v>0</v>
      </c>
      <c r="I12" s="185">
        <f t="shared" si="0"/>
        <v>0</v>
      </c>
      <c r="J12" s="185">
        <v>19.899999999999999</v>
      </c>
      <c r="K12" s="185">
        <f t="shared" si="1"/>
        <v>696.5</v>
      </c>
      <c r="L12" s="185">
        <v>21</v>
      </c>
      <c r="M12" s="185">
        <f t="shared" si="2"/>
        <v>0</v>
      </c>
      <c r="N12" s="185">
        <v>0</v>
      </c>
      <c r="O12" s="185">
        <f t="shared" si="3"/>
        <v>0</v>
      </c>
      <c r="P12" s="185">
        <v>0</v>
      </c>
      <c r="Q12" s="185">
        <f t="shared" si="4"/>
        <v>0</v>
      </c>
      <c r="R12" s="186" t="s">
        <v>102</v>
      </c>
      <c r="S12" s="185" t="s">
        <v>95</v>
      </c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96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ht="22.5" outlineLevel="1" x14ac:dyDescent="0.2">
      <c r="A13" s="165">
        <v>6</v>
      </c>
      <c r="B13" s="176" t="s">
        <v>107</v>
      </c>
      <c r="C13" s="193" t="s">
        <v>108</v>
      </c>
      <c r="D13" s="178" t="s">
        <v>101</v>
      </c>
      <c r="E13" s="181">
        <v>100.47</v>
      </c>
      <c r="F13" s="185"/>
      <c r="G13" s="185"/>
      <c r="H13" s="185">
        <v>0</v>
      </c>
      <c r="I13" s="185">
        <f t="shared" si="0"/>
        <v>0</v>
      </c>
      <c r="J13" s="185">
        <v>148</v>
      </c>
      <c r="K13" s="185">
        <f t="shared" si="1"/>
        <v>14869.56</v>
      </c>
      <c r="L13" s="185">
        <v>21</v>
      </c>
      <c r="M13" s="185">
        <f t="shared" si="2"/>
        <v>0</v>
      </c>
      <c r="N13" s="185">
        <v>0</v>
      </c>
      <c r="O13" s="185">
        <f t="shared" si="3"/>
        <v>0</v>
      </c>
      <c r="P13" s="185">
        <v>0</v>
      </c>
      <c r="Q13" s="185">
        <f t="shared" si="4"/>
        <v>0</v>
      </c>
      <c r="R13" s="186" t="s">
        <v>102</v>
      </c>
      <c r="S13" s="185" t="s">
        <v>95</v>
      </c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96</v>
      </c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 x14ac:dyDescent="0.2">
      <c r="A14" s="165">
        <v>7</v>
      </c>
      <c r="B14" s="176" t="s">
        <v>109</v>
      </c>
      <c r="C14" s="193" t="s">
        <v>110</v>
      </c>
      <c r="D14" s="178" t="s">
        <v>101</v>
      </c>
      <c r="E14" s="181">
        <v>50.24</v>
      </c>
      <c r="F14" s="185"/>
      <c r="G14" s="185"/>
      <c r="H14" s="185">
        <v>0</v>
      </c>
      <c r="I14" s="185">
        <f t="shared" si="0"/>
        <v>0</v>
      </c>
      <c r="J14" s="185">
        <v>131</v>
      </c>
      <c r="K14" s="185">
        <f t="shared" si="1"/>
        <v>6581.44</v>
      </c>
      <c r="L14" s="185">
        <v>21</v>
      </c>
      <c r="M14" s="185">
        <f t="shared" si="2"/>
        <v>0</v>
      </c>
      <c r="N14" s="185">
        <v>0</v>
      </c>
      <c r="O14" s="185">
        <f t="shared" si="3"/>
        <v>0</v>
      </c>
      <c r="P14" s="185">
        <v>0</v>
      </c>
      <c r="Q14" s="185">
        <f t="shared" si="4"/>
        <v>0</v>
      </c>
      <c r="R14" s="186" t="s">
        <v>102</v>
      </c>
      <c r="S14" s="185" t="s">
        <v>95</v>
      </c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96</v>
      </c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">
      <c r="A15" s="165">
        <v>8</v>
      </c>
      <c r="B15" s="176" t="s">
        <v>111</v>
      </c>
      <c r="C15" s="193" t="s">
        <v>112</v>
      </c>
      <c r="D15" s="178" t="s">
        <v>101</v>
      </c>
      <c r="E15" s="181">
        <v>3.5</v>
      </c>
      <c r="F15" s="185"/>
      <c r="G15" s="185"/>
      <c r="H15" s="185">
        <v>0</v>
      </c>
      <c r="I15" s="185">
        <f t="shared" si="0"/>
        <v>0</v>
      </c>
      <c r="J15" s="185">
        <v>167</v>
      </c>
      <c r="K15" s="185">
        <f t="shared" si="1"/>
        <v>584.5</v>
      </c>
      <c r="L15" s="185">
        <v>21</v>
      </c>
      <c r="M15" s="185">
        <f t="shared" si="2"/>
        <v>0</v>
      </c>
      <c r="N15" s="185">
        <v>0</v>
      </c>
      <c r="O15" s="185">
        <f t="shared" si="3"/>
        <v>0</v>
      </c>
      <c r="P15" s="185">
        <v>0</v>
      </c>
      <c r="Q15" s="185">
        <f t="shared" si="4"/>
        <v>0</v>
      </c>
      <c r="R15" s="186" t="s">
        <v>102</v>
      </c>
      <c r="S15" s="185" t="s">
        <v>95</v>
      </c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96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ht="22.5" outlineLevel="1" x14ac:dyDescent="0.2">
      <c r="A16" s="165">
        <v>9</v>
      </c>
      <c r="B16" s="176" t="s">
        <v>113</v>
      </c>
      <c r="C16" s="193" t="s">
        <v>114</v>
      </c>
      <c r="D16" s="178" t="s">
        <v>101</v>
      </c>
      <c r="E16" s="181">
        <v>3.5</v>
      </c>
      <c r="F16" s="185"/>
      <c r="G16" s="185"/>
      <c r="H16" s="185">
        <v>0</v>
      </c>
      <c r="I16" s="185">
        <f t="shared" si="0"/>
        <v>0</v>
      </c>
      <c r="J16" s="185">
        <v>15</v>
      </c>
      <c r="K16" s="185">
        <f t="shared" si="1"/>
        <v>52.5</v>
      </c>
      <c r="L16" s="185">
        <v>21</v>
      </c>
      <c r="M16" s="185">
        <f t="shared" si="2"/>
        <v>0</v>
      </c>
      <c r="N16" s="185">
        <v>0</v>
      </c>
      <c r="O16" s="185">
        <f t="shared" si="3"/>
        <v>0</v>
      </c>
      <c r="P16" s="185">
        <v>0</v>
      </c>
      <c r="Q16" s="185">
        <f t="shared" si="4"/>
        <v>0</v>
      </c>
      <c r="R16" s="186" t="s">
        <v>102</v>
      </c>
      <c r="S16" s="185" t="s">
        <v>95</v>
      </c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96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 x14ac:dyDescent="0.2">
      <c r="A17" s="165">
        <v>10</v>
      </c>
      <c r="B17" s="176" t="s">
        <v>115</v>
      </c>
      <c r="C17" s="193" t="s">
        <v>116</v>
      </c>
      <c r="D17" s="178" t="s">
        <v>101</v>
      </c>
      <c r="E17" s="181">
        <v>100.47</v>
      </c>
      <c r="F17" s="185"/>
      <c r="G17" s="185"/>
      <c r="H17" s="185">
        <v>0</v>
      </c>
      <c r="I17" s="185">
        <f t="shared" si="0"/>
        <v>0</v>
      </c>
      <c r="J17" s="185">
        <v>535</v>
      </c>
      <c r="K17" s="185">
        <f t="shared" si="1"/>
        <v>53751.45</v>
      </c>
      <c r="L17" s="185">
        <v>21</v>
      </c>
      <c r="M17" s="185">
        <f t="shared" si="2"/>
        <v>0</v>
      </c>
      <c r="N17" s="185">
        <v>0</v>
      </c>
      <c r="O17" s="185">
        <f t="shared" si="3"/>
        <v>0</v>
      </c>
      <c r="P17" s="185">
        <v>0</v>
      </c>
      <c r="Q17" s="185">
        <f t="shared" si="4"/>
        <v>0</v>
      </c>
      <c r="R17" s="186" t="s">
        <v>102</v>
      </c>
      <c r="S17" s="185" t="s">
        <v>95</v>
      </c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96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outlineLevel="1" x14ac:dyDescent="0.2">
      <c r="A18" s="165">
        <v>11</v>
      </c>
      <c r="B18" s="176" t="s">
        <v>117</v>
      </c>
      <c r="C18" s="193" t="s">
        <v>118</v>
      </c>
      <c r="D18" s="178" t="s">
        <v>93</v>
      </c>
      <c r="E18" s="181">
        <v>130.25</v>
      </c>
      <c r="F18" s="185"/>
      <c r="G18" s="185"/>
      <c r="H18" s="185">
        <v>0</v>
      </c>
      <c r="I18" s="185">
        <f t="shared" si="0"/>
        <v>0</v>
      </c>
      <c r="J18" s="185">
        <v>10.5</v>
      </c>
      <c r="K18" s="185">
        <f t="shared" si="1"/>
        <v>1367.63</v>
      </c>
      <c r="L18" s="185">
        <v>21</v>
      </c>
      <c r="M18" s="185">
        <f t="shared" si="2"/>
        <v>0</v>
      </c>
      <c r="N18" s="185">
        <v>0</v>
      </c>
      <c r="O18" s="185">
        <f t="shared" si="3"/>
        <v>0</v>
      </c>
      <c r="P18" s="185">
        <v>0</v>
      </c>
      <c r="Q18" s="185">
        <f t="shared" si="4"/>
        <v>0</v>
      </c>
      <c r="R18" s="186" t="s">
        <v>102</v>
      </c>
      <c r="S18" s="185" t="s">
        <v>95</v>
      </c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96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outlineLevel="1" x14ac:dyDescent="0.2">
      <c r="A19" s="165">
        <v>12</v>
      </c>
      <c r="B19" s="176" t="s">
        <v>119</v>
      </c>
      <c r="C19" s="193" t="s">
        <v>120</v>
      </c>
      <c r="D19" s="178" t="s">
        <v>101</v>
      </c>
      <c r="E19" s="181">
        <v>3.5</v>
      </c>
      <c r="F19" s="185"/>
      <c r="G19" s="185"/>
      <c r="H19" s="185">
        <v>0</v>
      </c>
      <c r="I19" s="185">
        <f t="shared" si="0"/>
        <v>0</v>
      </c>
      <c r="J19" s="185">
        <v>240</v>
      </c>
      <c r="K19" s="185">
        <f t="shared" si="1"/>
        <v>840</v>
      </c>
      <c r="L19" s="185">
        <v>21</v>
      </c>
      <c r="M19" s="185">
        <f t="shared" si="2"/>
        <v>0</v>
      </c>
      <c r="N19" s="185">
        <v>0</v>
      </c>
      <c r="O19" s="185">
        <f t="shared" si="3"/>
        <v>0</v>
      </c>
      <c r="P19" s="185">
        <v>0</v>
      </c>
      <c r="Q19" s="185">
        <f t="shared" si="4"/>
        <v>0</v>
      </c>
      <c r="R19" s="186" t="s">
        <v>102</v>
      </c>
      <c r="S19" s="185" t="s">
        <v>95</v>
      </c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96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x14ac:dyDescent="0.2">
      <c r="A20" s="172" t="s">
        <v>89</v>
      </c>
      <c r="B20" s="177" t="s">
        <v>52</v>
      </c>
      <c r="C20" s="194" t="s">
        <v>53</v>
      </c>
      <c r="D20" s="179"/>
      <c r="E20" s="182"/>
      <c r="F20" s="187"/>
      <c r="G20" s="187"/>
      <c r="H20" s="187"/>
      <c r="I20" s="187">
        <f>SUM(I21:I24)</f>
        <v>280.5</v>
      </c>
      <c r="J20" s="187"/>
      <c r="K20" s="187">
        <f>SUM(K21:K24)</f>
        <v>50102.01</v>
      </c>
      <c r="L20" s="187"/>
      <c r="M20" s="187">
        <f>SUM(M21:M24)</f>
        <v>0</v>
      </c>
      <c r="N20" s="187"/>
      <c r="O20" s="187">
        <f>SUM(O21:O24)</f>
        <v>0.01</v>
      </c>
      <c r="P20" s="187"/>
      <c r="Q20" s="187">
        <f>SUM(Q21:Q24)</f>
        <v>7.05</v>
      </c>
      <c r="R20" s="188"/>
      <c r="S20" s="187"/>
      <c r="AE20" t="s">
        <v>90</v>
      </c>
    </row>
    <row r="21" spans="1:60" outlineLevel="1" x14ac:dyDescent="0.2">
      <c r="A21" s="165">
        <v>13</v>
      </c>
      <c r="B21" s="176" t="s">
        <v>121</v>
      </c>
      <c r="C21" s="193" t="s">
        <v>122</v>
      </c>
      <c r="D21" s="178" t="s">
        <v>93</v>
      </c>
      <c r="E21" s="181">
        <v>119.55</v>
      </c>
      <c r="F21" s="185"/>
      <c r="G21" s="185"/>
      <c r="H21" s="185">
        <v>0</v>
      </c>
      <c r="I21" s="185">
        <f>ROUND(E21*H21,2)</f>
        <v>0</v>
      </c>
      <c r="J21" s="185">
        <v>140.5</v>
      </c>
      <c r="K21" s="185">
        <f>ROUND(E21*J21,2)</f>
        <v>16796.78</v>
      </c>
      <c r="L21" s="185">
        <v>21</v>
      </c>
      <c r="M21" s="185">
        <f>G21*(1+L21/100)</f>
        <v>0</v>
      </c>
      <c r="N21" s="185">
        <v>0</v>
      </c>
      <c r="O21" s="185">
        <f>ROUND(E21*N21,2)</f>
        <v>0</v>
      </c>
      <c r="P21" s="185">
        <v>0</v>
      </c>
      <c r="Q21" s="185">
        <f>ROUND(E21*P21,2)</f>
        <v>0</v>
      </c>
      <c r="R21" s="186" t="s">
        <v>123</v>
      </c>
      <c r="S21" s="185" t="s">
        <v>95</v>
      </c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96</v>
      </c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ht="22.5" outlineLevel="1" x14ac:dyDescent="0.2">
      <c r="A22" s="165">
        <v>14</v>
      </c>
      <c r="B22" s="176" t="s">
        <v>124</v>
      </c>
      <c r="C22" s="193" t="s">
        <v>125</v>
      </c>
      <c r="D22" s="178" t="s">
        <v>126</v>
      </c>
      <c r="E22" s="181">
        <v>74.599999999999994</v>
      </c>
      <c r="F22" s="185"/>
      <c r="G22" s="185"/>
      <c r="H22" s="185">
        <v>3.76</v>
      </c>
      <c r="I22" s="185">
        <f>ROUND(E22*H22,2)</f>
        <v>280.5</v>
      </c>
      <c r="J22" s="185">
        <v>376.74</v>
      </c>
      <c r="K22" s="185">
        <f>ROUND(E22*J22,2)</f>
        <v>28104.799999999999</v>
      </c>
      <c r="L22" s="185">
        <v>21</v>
      </c>
      <c r="M22" s="185">
        <f>G22*(1+L22/100)</f>
        <v>0</v>
      </c>
      <c r="N22" s="185">
        <v>1.2999999999999999E-4</v>
      </c>
      <c r="O22" s="185">
        <f>ROUND(E22*N22,2)</f>
        <v>0.01</v>
      </c>
      <c r="P22" s="185">
        <v>0</v>
      </c>
      <c r="Q22" s="185">
        <f>ROUND(E22*P22,2)</f>
        <v>0</v>
      </c>
      <c r="R22" s="186" t="s">
        <v>123</v>
      </c>
      <c r="S22" s="185" t="s">
        <v>95</v>
      </c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96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ht="45" outlineLevel="1" x14ac:dyDescent="0.2">
      <c r="A23" s="165"/>
      <c r="B23" s="176"/>
      <c r="C23" s="241" t="s">
        <v>127</v>
      </c>
      <c r="D23" s="242"/>
      <c r="E23" s="243"/>
      <c r="F23" s="244"/>
      <c r="G23" s="24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6"/>
      <c r="S23" s="185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128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73" t="str">
        <f>C23</f>
        <v>Srovnání terénu ve spádu, pokládka geodrénu s  přesahem min. 100mm a svislým vytažením na stěnu do úrovně -20mm pod okapový chodník. Dodávka - třírozměrný textilní drén - Drenážní kompozit z prostrorového extrudovaného drenážního jádra na obou stranách opatřeného filtrační geotextílií, plošná hmotnost min. 600g/m2, tl. Min 5,9mm, odolnost min. v zeminách s pH 4-9.</v>
      </c>
      <c r="BB23" s="164"/>
      <c r="BC23" s="164"/>
      <c r="BD23" s="164"/>
      <c r="BE23" s="164"/>
      <c r="BF23" s="164"/>
      <c r="BG23" s="164"/>
      <c r="BH23" s="164"/>
    </row>
    <row r="24" spans="1:60" ht="22.5" outlineLevel="1" x14ac:dyDescent="0.2">
      <c r="A24" s="165">
        <v>15</v>
      </c>
      <c r="B24" s="176" t="s">
        <v>129</v>
      </c>
      <c r="C24" s="193" t="s">
        <v>130</v>
      </c>
      <c r="D24" s="178" t="s">
        <v>93</v>
      </c>
      <c r="E24" s="181">
        <v>119.55</v>
      </c>
      <c r="F24" s="185"/>
      <c r="G24" s="185"/>
      <c r="H24" s="185">
        <v>0</v>
      </c>
      <c r="I24" s="185">
        <f>ROUND(E24*H24,2)</f>
        <v>0</v>
      </c>
      <c r="J24" s="185">
        <v>43.5</v>
      </c>
      <c r="K24" s="185">
        <f>ROUND(E24*J24,2)</f>
        <v>5200.43</v>
      </c>
      <c r="L24" s="185">
        <v>21</v>
      </c>
      <c r="M24" s="185">
        <f>G24*(1+L24/100)</f>
        <v>0</v>
      </c>
      <c r="N24" s="185">
        <v>0</v>
      </c>
      <c r="O24" s="185">
        <f>ROUND(E24*N24,2)</f>
        <v>0</v>
      </c>
      <c r="P24" s="185">
        <v>5.8999999999999997E-2</v>
      </c>
      <c r="Q24" s="185">
        <f>ROUND(E24*P24,2)</f>
        <v>7.05</v>
      </c>
      <c r="R24" s="186" t="s">
        <v>131</v>
      </c>
      <c r="S24" s="185" t="s">
        <v>95</v>
      </c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96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x14ac:dyDescent="0.2">
      <c r="A25" s="172" t="s">
        <v>89</v>
      </c>
      <c r="B25" s="177" t="s">
        <v>54</v>
      </c>
      <c r="C25" s="194" t="s">
        <v>55</v>
      </c>
      <c r="D25" s="179"/>
      <c r="E25" s="182"/>
      <c r="F25" s="187"/>
      <c r="G25" s="187"/>
      <c r="H25" s="187"/>
      <c r="I25" s="187">
        <f>SUM(I26:I31)</f>
        <v>436780.94</v>
      </c>
      <c r="J25" s="187"/>
      <c r="K25" s="187">
        <f>SUM(K26:K31)</f>
        <v>301774.04000000004</v>
      </c>
      <c r="L25" s="187"/>
      <c r="M25" s="187">
        <f>SUM(M26:M31)</f>
        <v>0</v>
      </c>
      <c r="N25" s="187"/>
      <c r="O25" s="187">
        <f>SUM(O26:O31)</f>
        <v>23.480000000000004</v>
      </c>
      <c r="P25" s="187"/>
      <c r="Q25" s="187">
        <f>SUM(Q26:Q31)</f>
        <v>0</v>
      </c>
      <c r="R25" s="188"/>
      <c r="S25" s="187"/>
      <c r="AE25" t="s">
        <v>90</v>
      </c>
    </row>
    <row r="26" spans="1:60" ht="22.5" outlineLevel="1" x14ac:dyDescent="0.2">
      <c r="A26" s="165">
        <v>16</v>
      </c>
      <c r="B26" s="176" t="s">
        <v>132</v>
      </c>
      <c r="C26" s="193" t="s">
        <v>133</v>
      </c>
      <c r="D26" s="178" t="s">
        <v>93</v>
      </c>
      <c r="E26" s="181">
        <v>590.1</v>
      </c>
      <c r="F26" s="185"/>
      <c r="G26" s="185"/>
      <c r="H26" s="185">
        <v>353.53</v>
      </c>
      <c r="I26" s="185">
        <f t="shared" ref="I26:I31" si="5">ROUND(E26*H26,2)</f>
        <v>208618.05</v>
      </c>
      <c r="J26" s="185">
        <v>200.47</v>
      </c>
      <c r="K26" s="185">
        <f t="shared" ref="K26:K31" si="6">ROUND(E26*J26,2)</f>
        <v>118297.35</v>
      </c>
      <c r="L26" s="185">
        <v>21</v>
      </c>
      <c r="M26" s="185">
        <f t="shared" ref="M26:M31" si="7">G26*(1+L26/100)</f>
        <v>0</v>
      </c>
      <c r="N26" s="185">
        <v>1.06E-2</v>
      </c>
      <c r="O26" s="185">
        <f t="shared" ref="O26:O31" si="8">ROUND(E26*N26,2)</f>
        <v>6.26</v>
      </c>
      <c r="P26" s="185">
        <v>0</v>
      </c>
      <c r="Q26" s="185">
        <f t="shared" ref="Q26:Q31" si="9">ROUND(E26*P26,2)</f>
        <v>0</v>
      </c>
      <c r="R26" s="186" t="s">
        <v>134</v>
      </c>
      <c r="S26" s="185" t="s">
        <v>95</v>
      </c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96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 x14ac:dyDescent="0.2">
      <c r="A27" s="165">
        <v>17</v>
      </c>
      <c r="B27" s="176" t="s">
        <v>135</v>
      </c>
      <c r="C27" s="193" t="s">
        <v>136</v>
      </c>
      <c r="D27" s="178" t="s">
        <v>93</v>
      </c>
      <c r="E27" s="181">
        <v>590.1</v>
      </c>
      <c r="F27" s="185"/>
      <c r="G27" s="185"/>
      <c r="H27" s="185">
        <v>175.82</v>
      </c>
      <c r="I27" s="185">
        <f t="shared" si="5"/>
        <v>103751.38</v>
      </c>
      <c r="J27" s="185">
        <v>140.68</v>
      </c>
      <c r="K27" s="185">
        <f t="shared" si="6"/>
        <v>83015.27</v>
      </c>
      <c r="L27" s="185">
        <v>21</v>
      </c>
      <c r="M27" s="185">
        <f t="shared" si="7"/>
        <v>0</v>
      </c>
      <c r="N27" s="185">
        <v>1.7330000000000002E-2</v>
      </c>
      <c r="O27" s="185">
        <f t="shared" si="8"/>
        <v>10.23</v>
      </c>
      <c r="P27" s="185">
        <v>0</v>
      </c>
      <c r="Q27" s="185">
        <f t="shared" si="9"/>
        <v>0</v>
      </c>
      <c r="R27" s="186" t="s">
        <v>134</v>
      </c>
      <c r="S27" s="185" t="s">
        <v>95</v>
      </c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96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ht="22.5" outlineLevel="1" x14ac:dyDescent="0.2">
      <c r="A28" s="165">
        <v>18</v>
      </c>
      <c r="B28" s="176" t="s">
        <v>137</v>
      </c>
      <c r="C28" s="193" t="s">
        <v>138</v>
      </c>
      <c r="D28" s="178" t="s">
        <v>93</v>
      </c>
      <c r="E28" s="181">
        <v>590.1</v>
      </c>
      <c r="F28" s="185"/>
      <c r="G28" s="185"/>
      <c r="H28" s="185">
        <v>28.51</v>
      </c>
      <c r="I28" s="185">
        <f t="shared" si="5"/>
        <v>16823.75</v>
      </c>
      <c r="J28" s="185">
        <v>87.49</v>
      </c>
      <c r="K28" s="185">
        <f t="shared" si="6"/>
        <v>51627.85</v>
      </c>
      <c r="L28" s="185">
        <v>21</v>
      </c>
      <c r="M28" s="185">
        <f t="shared" si="7"/>
        <v>0</v>
      </c>
      <c r="N28" s="185">
        <v>3.2599999999999999E-3</v>
      </c>
      <c r="O28" s="185">
        <f t="shared" si="8"/>
        <v>1.92</v>
      </c>
      <c r="P28" s="185">
        <v>0</v>
      </c>
      <c r="Q28" s="185">
        <f t="shared" si="9"/>
        <v>0</v>
      </c>
      <c r="R28" s="186" t="s">
        <v>134</v>
      </c>
      <c r="S28" s="185" t="s">
        <v>95</v>
      </c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96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 x14ac:dyDescent="0.2">
      <c r="A29" s="165">
        <v>19</v>
      </c>
      <c r="B29" s="176" t="s">
        <v>139</v>
      </c>
      <c r="C29" s="193" t="s">
        <v>140</v>
      </c>
      <c r="D29" s="178" t="s">
        <v>93</v>
      </c>
      <c r="E29" s="181">
        <v>590.1</v>
      </c>
      <c r="F29" s="185"/>
      <c r="G29" s="185"/>
      <c r="H29" s="185">
        <v>29.22</v>
      </c>
      <c r="I29" s="185">
        <f t="shared" si="5"/>
        <v>17242.72</v>
      </c>
      <c r="J29" s="185">
        <v>27.78</v>
      </c>
      <c r="K29" s="185">
        <f t="shared" si="6"/>
        <v>16392.98</v>
      </c>
      <c r="L29" s="185">
        <v>21</v>
      </c>
      <c r="M29" s="185">
        <f t="shared" si="7"/>
        <v>0</v>
      </c>
      <c r="N29" s="185">
        <v>6.7200000000000003E-3</v>
      </c>
      <c r="O29" s="185">
        <f t="shared" si="8"/>
        <v>3.97</v>
      </c>
      <c r="P29" s="185">
        <v>0</v>
      </c>
      <c r="Q29" s="185">
        <f t="shared" si="9"/>
        <v>0</v>
      </c>
      <c r="R29" s="186" t="s">
        <v>134</v>
      </c>
      <c r="S29" s="185" t="s">
        <v>95</v>
      </c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96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 x14ac:dyDescent="0.2">
      <c r="A30" s="165">
        <v>20</v>
      </c>
      <c r="B30" s="176" t="s">
        <v>141</v>
      </c>
      <c r="C30" s="193" t="s">
        <v>142</v>
      </c>
      <c r="D30" s="178" t="s">
        <v>93</v>
      </c>
      <c r="E30" s="181">
        <v>590.1</v>
      </c>
      <c r="F30" s="185"/>
      <c r="G30" s="185"/>
      <c r="H30" s="185">
        <v>64.61</v>
      </c>
      <c r="I30" s="185">
        <f t="shared" si="5"/>
        <v>38126.36</v>
      </c>
      <c r="J30" s="185">
        <v>16.690000000000001</v>
      </c>
      <c r="K30" s="185">
        <f t="shared" si="6"/>
        <v>9848.77</v>
      </c>
      <c r="L30" s="185">
        <v>21</v>
      </c>
      <c r="M30" s="185">
        <f t="shared" si="7"/>
        <v>0</v>
      </c>
      <c r="N30" s="185">
        <v>5.0000000000000001E-4</v>
      </c>
      <c r="O30" s="185">
        <f t="shared" si="8"/>
        <v>0.3</v>
      </c>
      <c r="P30" s="185">
        <v>0</v>
      </c>
      <c r="Q30" s="185">
        <f t="shared" si="9"/>
        <v>0</v>
      </c>
      <c r="R30" s="186" t="s">
        <v>134</v>
      </c>
      <c r="S30" s="185" t="s">
        <v>95</v>
      </c>
      <c r="T30" s="164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96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 x14ac:dyDescent="0.2">
      <c r="A31" s="165">
        <v>21</v>
      </c>
      <c r="B31" s="176" t="s">
        <v>143</v>
      </c>
      <c r="C31" s="193" t="s">
        <v>144</v>
      </c>
      <c r="D31" s="178" t="s">
        <v>93</v>
      </c>
      <c r="E31" s="181">
        <v>190.6</v>
      </c>
      <c r="F31" s="185"/>
      <c r="G31" s="185"/>
      <c r="H31" s="185">
        <v>273.97000000000003</v>
      </c>
      <c r="I31" s="185">
        <f t="shared" si="5"/>
        <v>52218.68</v>
      </c>
      <c r="J31" s="185">
        <v>118.53</v>
      </c>
      <c r="K31" s="185">
        <f t="shared" si="6"/>
        <v>22591.82</v>
      </c>
      <c r="L31" s="185">
        <v>21</v>
      </c>
      <c r="M31" s="185">
        <f t="shared" si="7"/>
        <v>0</v>
      </c>
      <c r="N31" s="185">
        <v>4.1999999999999997E-3</v>
      </c>
      <c r="O31" s="185">
        <f t="shared" si="8"/>
        <v>0.8</v>
      </c>
      <c r="P31" s="185">
        <v>0</v>
      </c>
      <c r="Q31" s="185">
        <f t="shared" si="9"/>
        <v>0</v>
      </c>
      <c r="R31" s="186" t="s">
        <v>145</v>
      </c>
      <c r="S31" s="185" t="s">
        <v>95</v>
      </c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96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x14ac:dyDescent="0.2">
      <c r="A32" s="172" t="s">
        <v>89</v>
      </c>
      <c r="B32" s="177" t="s">
        <v>56</v>
      </c>
      <c r="C32" s="194" t="s">
        <v>57</v>
      </c>
      <c r="D32" s="179"/>
      <c r="E32" s="182"/>
      <c r="F32" s="187"/>
      <c r="G32" s="187"/>
      <c r="H32" s="187"/>
      <c r="I32" s="187">
        <f>SUM(I33:I37)</f>
        <v>102387.39</v>
      </c>
      <c r="J32" s="187"/>
      <c r="K32" s="187">
        <f>SUM(K33:K37)</f>
        <v>115100.64</v>
      </c>
      <c r="L32" s="187"/>
      <c r="M32" s="187">
        <f>SUM(M33:M37)</f>
        <v>0</v>
      </c>
      <c r="N32" s="187"/>
      <c r="O32" s="187">
        <f>SUM(O33:O37)</f>
        <v>10.91</v>
      </c>
      <c r="P32" s="187"/>
      <c r="Q32" s="187">
        <f>SUM(Q33:Q37)</f>
        <v>0</v>
      </c>
      <c r="R32" s="188"/>
      <c r="S32" s="187"/>
      <c r="AE32" t="s">
        <v>90</v>
      </c>
    </row>
    <row r="33" spans="1:60" outlineLevel="1" x14ac:dyDescent="0.2">
      <c r="A33" s="165">
        <v>22</v>
      </c>
      <c r="B33" s="176" t="s">
        <v>135</v>
      </c>
      <c r="C33" s="193" t="s">
        <v>136</v>
      </c>
      <c r="D33" s="178" t="s">
        <v>93</v>
      </c>
      <c r="E33" s="181">
        <v>172.5</v>
      </c>
      <c r="F33" s="185"/>
      <c r="G33" s="185"/>
      <c r="H33" s="185">
        <v>175.82</v>
      </c>
      <c r="I33" s="185">
        <f>ROUND(E33*H33,2)</f>
        <v>30328.95</v>
      </c>
      <c r="J33" s="185">
        <v>140.68</v>
      </c>
      <c r="K33" s="185">
        <f>ROUND(E33*J33,2)</f>
        <v>24267.3</v>
      </c>
      <c r="L33" s="185">
        <v>21</v>
      </c>
      <c r="M33" s="185">
        <f>G33*(1+L33/100)</f>
        <v>0</v>
      </c>
      <c r="N33" s="185">
        <v>1.7330000000000002E-2</v>
      </c>
      <c r="O33" s="185">
        <f>ROUND(E33*N33,2)</f>
        <v>2.99</v>
      </c>
      <c r="P33" s="185">
        <v>0</v>
      </c>
      <c r="Q33" s="185">
        <f>ROUND(E33*P33,2)</f>
        <v>0</v>
      </c>
      <c r="R33" s="186" t="s">
        <v>134</v>
      </c>
      <c r="S33" s="185" t="s">
        <v>95</v>
      </c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96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ht="22.5" outlineLevel="1" x14ac:dyDescent="0.2">
      <c r="A34" s="165">
        <v>23</v>
      </c>
      <c r="B34" s="176" t="s">
        <v>137</v>
      </c>
      <c r="C34" s="193" t="s">
        <v>138</v>
      </c>
      <c r="D34" s="178" t="s">
        <v>93</v>
      </c>
      <c r="E34" s="181">
        <v>172.5</v>
      </c>
      <c r="F34" s="185"/>
      <c r="G34" s="185"/>
      <c r="H34" s="185">
        <v>28.51</v>
      </c>
      <c r="I34" s="185">
        <f>ROUND(E34*H34,2)</f>
        <v>4917.9799999999996</v>
      </c>
      <c r="J34" s="185">
        <v>87.49</v>
      </c>
      <c r="K34" s="185">
        <f>ROUND(E34*J34,2)</f>
        <v>15092.03</v>
      </c>
      <c r="L34" s="185">
        <v>21</v>
      </c>
      <c r="M34" s="185">
        <f>G34*(1+L34/100)</f>
        <v>0</v>
      </c>
      <c r="N34" s="185">
        <v>3.2599999999999999E-3</v>
      </c>
      <c r="O34" s="185">
        <f>ROUND(E34*N34,2)</f>
        <v>0.56000000000000005</v>
      </c>
      <c r="P34" s="185">
        <v>0</v>
      </c>
      <c r="Q34" s="185">
        <f>ROUND(E34*P34,2)</f>
        <v>0</v>
      </c>
      <c r="R34" s="186" t="s">
        <v>134</v>
      </c>
      <c r="S34" s="185" t="s">
        <v>95</v>
      </c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96</v>
      </c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 x14ac:dyDescent="0.2">
      <c r="A35" s="165">
        <v>24</v>
      </c>
      <c r="B35" s="176" t="s">
        <v>139</v>
      </c>
      <c r="C35" s="193" t="s">
        <v>140</v>
      </c>
      <c r="D35" s="178" t="s">
        <v>93</v>
      </c>
      <c r="E35" s="181">
        <v>172.5</v>
      </c>
      <c r="F35" s="185"/>
      <c r="G35" s="185"/>
      <c r="H35" s="185">
        <v>29.22</v>
      </c>
      <c r="I35" s="185">
        <f>ROUND(E35*H35,2)</f>
        <v>5040.45</v>
      </c>
      <c r="J35" s="185">
        <v>27.78</v>
      </c>
      <c r="K35" s="185">
        <f>ROUND(E35*J35,2)</f>
        <v>4792.05</v>
      </c>
      <c r="L35" s="185">
        <v>21</v>
      </c>
      <c r="M35" s="185">
        <f>G35*(1+L35/100)</f>
        <v>0</v>
      </c>
      <c r="N35" s="185">
        <v>6.7200000000000003E-3</v>
      </c>
      <c r="O35" s="185">
        <f>ROUND(E35*N35,2)</f>
        <v>1.1599999999999999</v>
      </c>
      <c r="P35" s="185">
        <v>0</v>
      </c>
      <c r="Q35" s="185">
        <f>ROUND(E35*P35,2)</f>
        <v>0</v>
      </c>
      <c r="R35" s="186" t="s">
        <v>134</v>
      </c>
      <c r="S35" s="185" t="s">
        <v>95</v>
      </c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96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 x14ac:dyDescent="0.2">
      <c r="A36" s="165">
        <v>25</v>
      </c>
      <c r="B36" s="176" t="s">
        <v>141</v>
      </c>
      <c r="C36" s="193" t="s">
        <v>142</v>
      </c>
      <c r="D36" s="178" t="s">
        <v>93</v>
      </c>
      <c r="E36" s="181">
        <v>172.5</v>
      </c>
      <c r="F36" s="185"/>
      <c r="G36" s="185"/>
      <c r="H36" s="185">
        <v>64.61</v>
      </c>
      <c r="I36" s="185">
        <f>ROUND(E36*H36,2)</f>
        <v>11145.23</v>
      </c>
      <c r="J36" s="185">
        <v>16.690000000000001</v>
      </c>
      <c r="K36" s="185">
        <f>ROUND(E36*J36,2)</f>
        <v>2879.03</v>
      </c>
      <c r="L36" s="185">
        <v>21</v>
      </c>
      <c r="M36" s="185">
        <f>G36*(1+L36/100)</f>
        <v>0</v>
      </c>
      <c r="N36" s="185">
        <v>5.0000000000000001E-4</v>
      </c>
      <c r="O36" s="185">
        <f>ROUND(E36*N36,2)</f>
        <v>0.09</v>
      </c>
      <c r="P36" s="185">
        <v>0</v>
      </c>
      <c r="Q36" s="185">
        <f>ROUND(E36*P36,2)</f>
        <v>0</v>
      </c>
      <c r="R36" s="186" t="s">
        <v>134</v>
      </c>
      <c r="S36" s="185" t="s">
        <v>95</v>
      </c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96</v>
      </c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 x14ac:dyDescent="0.2">
      <c r="A37" s="165">
        <v>26</v>
      </c>
      <c r="B37" s="176" t="s">
        <v>146</v>
      </c>
      <c r="C37" s="193" t="s">
        <v>147</v>
      </c>
      <c r="D37" s="178" t="s">
        <v>93</v>
      </c>
      <c r="E37" s="181">
        <v>172.5</v>
      </c>
      <c r="F37" s="185"/>
      <c r="G37" s="185"/>
      <c r="H37" s="185">
        <v>295.39</v>
      </c>
      <c r="I37" s="185">
        <f>ROUND(E37*H37,2)</f>
        <v>50954.78</v>
      </c>
      <c r="J37" s="185">
        <v>394.61</v>
      </c>
      <c r="K37" s="185">
        <f>ROUND(E37*J37,2)</f>
        <v>68070.23</v>
      </c>
      <c r="L37" s="185">
        <v>21</v>
      </c>
      <c r="M37" s="185">
        <f>G37*(1+L37/100)</f>
        <v>0</v>
      </c>
      <c r="N37" s="185">
        <v>3.542E-2</v>
      </c>
      <c r="O37" s="185">
        <f>ROUND(E37*N37,2)</f>
        <v>6.11</v>
      </c>
      <c r="P37" s="185">
        <v>0</v>
      </c>
      <c r="Q37" s="185">
        <f>ROUND(E37*P37,2)</f>
        <v>0</v>
      </c>
      <c r="R37" s="186" t="s">
        <v>134</v>
      </c>
      <c r="S37" s="185" t="s">
        <v>95</v>
      </c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96</v>
      </c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x14ac:dyDescent="0.2">
      <c r="A38" s="172" t="s">
        <v>89</v>
      </c>
      <c r="B38" s="177" t="s">
        <v>58</v>
      </c>
      <c r="C38" s="194" t="s">
        <v>59</v>
      </c>
      <c r="D38" s="179"/>
      <c r="E38" s="182"/>
      <c r="F38" s="187"/>
      <c r="G38" s="187"/>
      <c r="H38" s="187"/>
      <c r="I38" s="187">
        <f>SUM(I39:I40)</f>
        <v>0</v>
      </c>
      <c r="J38" s="187"/>
      <c r="K38" s="187">
        <f>SUM(K39:K40)</f>
        <v>26440</v>
      </c>
      <c r="L38" s="187"/>
      <c r="M38" s="187">
        <f>SUM(M39:M40)</f>
        <v>0</v>
      </c>
      <c r="N38" s="187"/>
      <c r="O38" s="187">
        <f>SUM(O39:O40)</f>
        <v>0</v>
      </c>
      <c r="P38" s="187"/>
      <c r="Q38" s="187">
        <f>SUM(Q39:Q40)</f>
        <v>0</v>
      </c>
      <c r="R38" s="188"/>
      <c r="S38" s="187"/>
      <c r="AE38" t="s">
        <v>90</v>
      </c>
    </row>
    <row r="39" spans="1:60" ht="22.5" outlineLevel="1" x14ac:dyDescent="0.2">
      <c r="A39" s="165">
        <v>27</v>
      </c>
      <c r="B39" s="176" t="s">
        <v>148</v>
      </c>
      <c r="C39" s="193" t="s">
        <v>149</v>
      </c>
      <c r="D39" s="178" t="s">
        <v>150</v>
      </c>
      <c r="E39" s="181">
        <v>46</v>
      </c>
      <c r="F39" s="185"/>
      <c r="G39" s="185"/>
      <c r="H39" s="185">
        <v>0</v>
      </c>
      <c r="I39" s="185">
        <f>ROUND(E39*H39,2)</f>
        <v>0</v>
      </c>
      <c r="J39" s="185">
        <v>220</v>
      </c>
      <c r="K39" s="185">
        <f>ROUND(E39*J39,2)</f>
        <v>10120</v>
      </c>
      <c r="L39" s="185">
        <v>21</v>
      </c>
      <c r="M39" s="185">
        <f>G39*(1+L39/100)</f>
        <v>0</v>
      </c>
      <c r="N39" s="185">
        <v>0</v>
      </c>
      <c r="O39" s="185">
        <f>ROUND(E39*N39,2)</f>
        <v>0</v>
      </c>
      <c r="P39" s="185">
        <v>0</v>
      </c>
      <c r="Q39" s="185">
        <f>ROUND(E39*P39,2)</f>
        <v>0</v>
      </c>
      <c r="R39" s="186"/>
      <c r="S39" s="185" t="s">
        <v>151</v>
      </c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152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ht="22.5" outlineLevel="1" x14ac:dyDescent="0.2">
      <c r="A40" s="165">
        <v>28</v>
      </c>
      <c r="B40" s="176" t="s">
        <v>153</v>
      </c>
      <c r="C40" s="193" t="s">
        <v>154</v>
      </c>
      <c r="D40" s="178" t="s">
        <v>150</v>
      </c>
      <c r="E40" s="181">
        <v>68</v>
      </c>
      <c r="F40" s="185"/>
      <c r="G40" s="185"/>
      <c r="H40" s="185">
        <v>0</v>
      </c>
      <c r="I40" s="185">
        <f>ROUND(E40*H40,2)</f>
        <v>0</v>
      </c>
      <c r="J40" s="185">
        <v>240</v>
      </c>
      <c r="K40" s="185">
        <f>ROUND(E40*J40,2)</f>
        <v>16320</v>
      </c>
      <c r="L40" s="185">
        <v>21</v>
      </c>
      <c r="M40" s="185">
        <f>G40*(1+L40/100)</f>
        <v>0</v>
      </c>
      <c r="N40" s="185">
        <v>0</v>
      </c>
      <c r="O40" s="185">
        <f>ROUND(E40*N40,2)</f>
        <v>0</v>
      </c>
      <c r="P40" s="185">
        <v>0</v>
      </c>
      <c r="Q40" s="185">
        <f>ROUND(E40*P40,2)</f>
        <v>0</v>
      </c>
      <c r="R40" s="186"/>
      <c r="S40" s="185" t="s">
        <v>151</v>
      </c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 t="s">
        <v>152</v>
      </c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x14ac:dyDescent="0.2">
      <c r="A41" s="172" t="s">
        <v>89</v>
      </c>
      <c r="B41" s="177" t="s">
        <v>60</v>
      </c>
      <c r="C41" s="194" t="s">
        <v>61</v>
      </c>
      <c r="D41" s="179"/>
      <c r="E41" s="182"/>
      <c r="F41" s="187"/>
      <c r="G41" s="187"/>
      <c r="H41" s="187"/>
      <c r="I41" s="187">
        <f>SUM(I42:I50)</f>
        <v>0</v>
      </c>
      <c r="J41" s="187"/>
      <c r="K41" s="187">
        <f>SUM(K42:K50)</f>
        <v>212569.74999999997</v>
      </c>
      <c r="L41" s="187"/>
      <c r="M41" s="187">
        <f>SUM(M42:M50)</f>
        <v>0</v>
      </c>
      <c r="N41" s="187"/>
      <c r="O41" s="187">
        <f>SUM(O42:O50)</f>
        <v>0</v>
      </c>
      <c r="P41" s="187"/>
      <c r="Q41" s="187">
        <f>SUM(Q42:Q50)</f>
        <v>45.76</v>
      </c>
      <c r="R41" s="188"/>
      <c r="S41" s="187"/>
      <c r="AE41" t="s">
        <v>90</v>
      </c>
    </row>
    <row r="42" spans="1:60" outlineLevel="1" x14ac:dyDescent="0.2">
      <c r="A42" s="165">
        <v>29</v>
      </c>
      <c r="B42" s="176" t="s">
        <v>155</v>
      </c>
      <c r="C42" s="193" t="s">
        <v>156</v>
      </c>
      <c r="D42" s="178" t="s">
        <v>93</v>
      </c>
      <c r="E42" s="181">
        <v>762.6</v>
      </c>
      <c r="F42" s="185"/>
      <c r="G42" s="185"/>
      <c r="H42" s="185">
        <v>0</v>
      </c>
      <c r="I42" s="185">
        <f>ROUND(E42*H42,2)</f>
        <v>0</v>
      </c>
      <c r="J42" s="185">
        <v>112</v>
      </c>
      <c r="K42" s="185">
        <f>ROUND(E42*J42,2)</f>
        <v>85411.199999999997</v>
      </c>
      <c r="L42" s="185">
        <v>21</v>
      </c>
      <c r="M42" s="185">
        <f>G42*(1+L42/100)</f>
        <v>0</v>
      </c>
      <c r="N42" s="185">
        <v>0</v>
      </c>
      <c r="O42" s="185">
        <f>ROUND(E42*N42,2)</f>
        <v>0</v>
      </c>
      <c r="P42" s="185">
        <v>0</v>
      </c>
      <c r="Q42" s="185">
        <f>ROUND(E42*P42,2)</f>
        <v>0</v>
      </c>
      <c r="R42" s="186" t="s">
        <v>123</v>
      </c>
      <c r="S42" s="185" t="s">
        <v>95</v>
      </c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96</v>
      </c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outlineLevel="1" x14ac:dyDescent="0.2">
      <c r="A43" s="165">
        <v>30</v>
      </c>
      <c r="B43" s="176" t="s">
        <v>157</v>
      </c>
      <c r="C43" s="193" t="s">
        <v>158</v>
      </c>
      <c r="D43" s="178" t="s">
        <v>93</v>
      </c>
      <c r="E43" s="181">
        <v>762.6</v>
      </c>
      <c r="F43" s="185"/>
      <c r="G43" s="185"/>
      <c r="H43" s="185">
        <v>0</v>
      </c>
      <c r="I43" s="185">
        <f>ROUND(E43*H43,2)</f>
        <v>0</v>
      </c>
      <c r="J43" s="185">
        <v>56.6</v>
      </c>
      <c r="K43" s="185">
        <f>ROUND(E43*J43,2)</f>
        <v>43163.16</v>
      </c>
      <c r="L43" s="185">
        <v>21</v>
      </c>
      <c r="M43" s="185">
        <f>G43*(1+L43/100)</f>
        <v>0</v>
      </c>
      <c r="N43" s="185">
        <v>0</v>
      </c>
      <c r="O43" s="185">
        <f>ROUND(E43*N43,2)</f>
        <v>0</v>
      </c>
      <c r="P43" s="185">
        <v>4.5999999999999999E-2</v>
      </c>
      <c r="Q43" s="185">
        <f>ROUND(E43*P43,2)</f>
        <v>35.08</v>
      </c>
      <c r="R43" s="186" t="s">
        <v>131</v>
      </c>
      <c r="S43" s="185" t="s">
        <v>95</v>
      </c>
      <c r="T43" s="164"/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96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outlineLevel="1" x14ac:dyDescent="0.2">
      <c r="A44" s="165">
        <v>31</v>
      </c>
      <c r="B44" s="176" t="s">
        <v>159</v>
      </c>
      <c r="C44" s="193" t="s">
        <v>160</v>
      </c>
      <c r="D44" s="178" t="s">
        <v>93</v>
      </c>
      <c r="E44" s="181">
        <v>762.6</v>
      </c>
      <c r="F44" s="185"/>
      <c r="G44" s="185"/>
      <c r="H44" s="185">
        <v>0</v>
      </c>
      <c r="I44" s="185">
        <f>ROUND(E44*H44,2)</f>
        <v>0</v>
      </c>
      <c r="J44" s="185">
        <v>47.9</v>
      </c>
      <c r="K44" s="185">
        <f>ROUND(E44*J44,2)</f>
        <v>36528.54</v>
      </c>
      <c r="L44" s="185">
        <v>21</v>
      </c>
      <c r="M44" s="185">
        <f>G44*(1+L44/100)</f>
        <v>0</v>
      </c>
      <c r="N44" s="185">
        <v>0</v>
      </c>
      <c r="O44" s="185">
        <f>ROUND(E44*N44,2)</f>
        <v>0</v>
      </c>
      <c r="P44" s="185">
        <v>1.4E-2</v>
      </c>
      <c r="Q44" s="185">
        <f>ROUND(E44*P44,2)</f>
        <v>10.68</v>
      </c>
      <c r="R44" s="186" t="s">
        <v>131</v>
      </c>
      <c r="S44" s="185" t="s">
        <v>95</v>
      </c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96</v>
      </c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 outlineLevel="1" x14ac:dyDescent="0.2">
      <c r="A45" s="165">
        <v>32</v>
      </c>
      <c r="B45" s="176" t="s">
        <v>161</v>
      </c>
      <c r="C45" s="193" t="s">
        <v>162</v>
      </c>
      <c r="D45" s="178" t="s">
        <v>163</v>
      </c>
      <c r="E45" s="181">
        <v>45.76</v>
      </c>
      <c r="F45" s="185"/>
      <c r="G45" s="185"/>
      <c r="H45" s="185">
        <v>0</v>
      </c>
      <c r="I45" s="185">
        <f>ROUND(E45*H45,2)</f>
        <v>0</v>
      </c>
      <c r="J45" s="185">
        <v>258.5</v>
      </c>
      <c r="K45" s="185">
        <f>ROUND(E45*J45,2)</f>
        <v>11828.96</v>
      </c>
      <c r="L45" s="185">
        <v>21</v>
      </c>
      <c r="M45" s="185">
        <f>G45*(1+L45/100)</f>
        <v>0</v>
      </c>
      <c r="N45" s="185">
        <v>0</v>
      </c>
      <c r="O45" s="185">
        <f>ROUND(E45*N45,2)</f>
        <v>0</v>
      </c>
      <c r="P45" s="185">
        <v>0</v>
      </c>
      <c r="Q45" s="185">
        <f>ROUND(E45*P45,2)</f>
        <v>0</v>
      </c>
      <c r="R45" s="186" t="s">
        <v>131</v>
      </c>
      <c r="S45" s="185" t="s">
        <v>95</v>
      </c>
      <c r="T45" s="164"/>
      <c r="U45" s="164"/>
      <c r="V45" s="164"/>
      <c r="W45" s="164"/>
      <c r="X45" s="164"/>
      <c r="Y45" s="164"/>
      <c r="Z45" s="164"/>
      <c r="AA45" s="164"/>
      <c r="AB45" s="164"/>
      <c r="AC45" s="164"/>
      <c r="AD45" s="164"/>
      <c r="AE45" s="164" t="s">
        <v>96</v>
      </c>
      <c r="AF45" s="164"/>
      <c r="AG45" s="164"/>
      <c r="AH45" s="164"/>
      <c r="AI45" s="164"/>
      <c r="AJ45" s="164"/>
      <c r="AK45" s="164"/>
      <c r="AL45" s="164"/>
      <c r="AM45" s="164"/>
      <c r="AN45" s="164"/>
      <c r="AO45" s="164"/>
      <c r="AP45" s="164"/>
      <c r="AQ45" s="164"/>
      <c r="AR45" s="164"/>
      <c r="AS45" s="164"/>
      <c r="AT45" s="164"/>
      <c r="AU45" s="164"/>
      <c r="AV45" s="164"/>
      <c r="AW45" s="164"/>
      <c r="AX45" s="164"/>
      <c r="AY45" s="164"/>
      <c r="AZ45" s="164"/>
      <c r="BA45" s="164"/>
      <c r="BB45" s="164"/>
      <c r="BC45" s="164"/>
      <c r="BD45" s="164"/>
      <c r="BE45" s="164"/>
      <c r="BF45" s="164"/>
      <c r="BG45" s="164"/>
      <c r="BH45" s="164"/>
    </row>
    <row r="46" spans="1:60" outlineLevel="1" x14ac:dyDescent="0.2">
      <c r="A46" s="165"/>
      <c r="B46" s="176"/>
      <c r="C46" s="241" t="s">
        <v>164</v>
      </c>
      <c r="D46" s="242"/>
      <c r="E46" s="243"/>
      <c r="F46" s="244"/>
      <c r="G46" s="245"/>
      <c r="H46" s="185"/>
      <c r="I46" s="185"/>
      <c r="J46" s="185"/>
      <c r="K46" s="185"/>
      <c r="L46" s="185"/>
      <c r="M46" s="185"/>
      <c r="N46" s="185"/>
      <c r="O46" s="185"/>
      <c r="P46" s="185"/>
      <c r="Q46" s="185"/>
      <c r="R46" s="186"/>
      <c r="S46" s="185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128</v>
      </c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73" t="str">
        <f>C46</f>
        <v>Včetně naložení na dopravní prostředek a složení na skládku, bez poplatku za skládku.</v>
      </c>
      <c r="BB46" s="164"/>
      <c r="BC46" s="164"/>
      <c r="BD46" s="164"/>
      <c r="BE46" s="164"/>
      <c r="BF46" s="164"/>
      <c r="BG46" s="164"/>
      <c r="BH46" s="164"/>
    </row>
    <row r="47" spans="1:60" outlineLevel="1" x14ac:dyDescent="0.2">
      <c r="A47" s="165">
        <v>33</v>
      </c>
      <c r="B47" s="176" t="s">
        <v>165</v>
      </c>
      <c r="C47" s="193" t="s">
        <v>166</v>
      </c>
      <c r="D47" s="178" t="s">
        <v>163</v>
      </c>
      <c r="E47" s="181">
        <v>457.6</v>
      </c>
      <c r="F47" s="185"/>
      <c r="G47" s="185"/>
      <c r="H47" s="185">
        <v>0</v>
      </c>
      <c r="I47" s="185">
        <f>ROUND(E47*H47,2)</f>
        <v>0</v>
      </c>
      <c r="J47" s="185">
        <v>15.1</v>
      </c>
      <c r="K47" s="185">
        <f>ROUND(E47*J47,2)</f>
        <v>6909.76</v>
      </c>
      <c r="L47" s="185">
        <v>21</v>
      </c>
      <c r="M47" s="185">
        <f>G47*(1+L47/100)</f>
        <v>0</v>
      </c>
      <c r="N47" s="185">
        <v>0</v>
      </c>
      <c r="O47" s="185">
        <f>ROUND(E47*N47,2)</f>
        <v>0</v>
      </c>
      <c r="P47" s="185">
        <v>0</v>
      </c>
      <c r="Q47" s="185">
        <f>ROUND(E47*P47,2)</f>
        <v>0</v>
      </c>
      <c r="R47" s="186" t="s">
        <v>131</v>
      </c>
      <c r="S47" s="185" t="s">
        <v>95</v>
      </c>
      <c r="T47" s="164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96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 x14ac:dyDescent="0.2">
      <c r="A48" s="165">
        <v>34</v>
      </c>
      <c r="B48" s="176" t="s">
        <v>167</v>
      </c>
      <c r="C48" s="193" t="s">
        <v>168</v>
      </c>
      <c r="D48" s="178" t="s">
        <v>163</v>
      </c>
      <c r="E48" s="181">
        <v>45.76</v>
      </c>
      <c r="F48" s="185"/>
      <c r="G48" s="185"/>
      <c r="H48" s="185">
        <v>0</v>
      </c>
      <c r="I48" s="185">
        <f>ROUND(E48*H48,2)</f>
        <v>0</v>
      </c>
      <c r="J48" s="185">
        <v>205</v>
      </c>
      <c r="K48" s="185">
        <f>ROUND(E48*J48,2)</f>
        <v>9380.7999999999993</v>
      </c>
      <c r="L48" s="185">
        <v>21</v>
      </c>
      <c r="M48" s="185">
        <f>G48*(1+L48/100)</f>
        <v>0</v>
      </c>
      <c r="N48" s="185">
        <v>0</v>
      </c>
      <c r="O48" s="185">
        <f>ROUND(E48*N48,2)</f>
        <v>0</v>
      </c>
      <c r="P48" s="185">
        <v>0</v>
      </c>
      <c r="Q48" s="185">
        <f>ROUND(E48*P48,2)</f>
        <v>0</v>
      </c>
      <c r="R48" s="186" t="s">
        <v>131</v>
      </c>
      <c r="S48" s="185" t="s">
        <v>95</v>
      </c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96</v>
      </c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 x14ac:dyDescent="0.2">
      <c r="A49" s="165">
        <v>35</v>
      </c>
      <c r="B49" s="176" t="s">
        <v>169</v>
      </c>
      <c r="C49" s="193" t="s">
        <v>170</v>
      </c>
      <c r="D49" s="178" t="s">
        <v>163</v>
      </c>
      <c r="E49" s="181">
        <v>45.76</v>
      </c>
      <c r="F49" s="185"/>
      <c r="G49" s="185"/>
      <c r="H49" s="185">
        <v>0</v>
      </c>
      <c r="I49" s="185">
        <f>ROUND(E49*H49,2)</f>
        <v>0</v>
      </c>
      <c r="J49" s="185">
        <v>22.8</v>
      </c>
      <c r="K49" s="185">
        <f>ROUND(E49*J49,2)</f>
        <v>1043.33</v>
      </c>
      <c r="L49" s="185">
        <v>21</v>
      </c>
      <c r="M49" s="185">
        <f>G49*(1+L49/100)</f>
        <v>0</v>
      </c>
      <c r="N49" s="185">
        <v>0</v>
      </c>
      <c r="O49" s="185">
        <f>ROUND(E49*N49,2)</f>
        <v>0</v>
      </c>
      <c r="P49" s="185">
        <v>0</v>
      </c>
      <c r="Q49" s="185">
        <f>ROUND(E49*P49,2)</f>
        <v>0</v>
      </c>
      <c r="R49" s="186" t="s">
        <v>131</v>
      </c>
      <c r="S49" s="185" t="s">
        <v>95</v>
      </c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 t="s">
        <v>96</v>
      </c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 outlineLevel="1" x14ac:dyDescent="0.2">
      <c r="A50" s="165">
        <v>36</v>
      </c>
      <c r="B50" s="176" t="s">
        <v>171</v>
      </c>
      <c r="C50" s="193" t="s">
        <v>172</v>
      </c>
      <c r="D50" s="178" t="s">
        <v>163</v>
      </c>
      <c r="E50" s="181">
        <v>45.76</v>
      </c>
      <c r="F50" s="185"/>
      <c r="G50" s="185"/>
      <c r="H50" s="185">
        <v>0</v>
      </c>
      <c r="I50" s="185">
        <f>ROUND(E50*H50,2)</f>
        <v>0</v>
      </c>
      <c r="J50" s="185">
        <v>400</v>
      </c>
      <c r="K50" s="185">
        <f>ROUND(E50*J50,2)</f>
        <v>18304</v>
      </c>
      <c r="L50" s="185">
        <v>21</v>
      </c>
      <c r="M50" s="185">
        <f>G50*(1+L50/100)</f>
        <v>0</v>
      </c>
      <c r="N50" s="185">
        <v>0</v>
      </c>
      <c r="O50" s="185">
        <f>ROUND(E50*N50,2)</f>
        <v>0</v>
      </c>
      <c r="P50" s="185">
        <v>0</v>
      </c>
      <c r="Q50" s="185">
        <f>ROUND(E50*P50,2)</f>
        <v>0</v>
      </c>
      <c r="R50" s="186" t="s">
        <v>131</v>
      </c>
      <c r="S50" s="185" t="s">
        <v>95</v>
      </c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4" t="s">
        <v>96</v>
      </c>
      <c r="AF50" s="164"/>
      <c r="AG50" s="164"/>
      <c r="AH50" s="164"/>
      <c r="AI50" s="164"/>
      <c r="AJ50" s="164"/>
      <c r="AK50" s="164"/>
      <c r="AL50" s="164"/>
      <c r="AM50" s="164"/>
      <c r="AN50" s="164"/>
      <c r="AO50" s="164"/>
      <c r="AP50" s="164"/>
      <c r="AQ50" s="164"/>
      <c r="AR50" s="164"/>
      <c r="AS50" s="164"/>
      <c r="AT50" s="164"/>
      <c r="AU50" s="164"/>
      <c r="AV50" s="164"/>
      <c r="AW50" s="164"/>
      <c r="AX50" s="164"/>
      <c r="AY50" s="164"/>
      <c r="AZ50" s="164"/>
      <c r="BA50" s="164"/>
      <c r="BB50" s="164"/>
      <c r="BC50" s="164"/>
      <c r="BD50" s="164"/>
      <c r="BE50" s="164"/>
      <c r="BF50" s="164"/>
      <c r="BG50" s="164"/>
      <c r="BH50" s="164"/>
    </row>
    <row r="51" spans="1:60" x14ac:dyDescent="0.2">
      <c r="A51" s="172" t="s">
        <v>89</v>
      </c>
      <c r="B51" s="177" t="s">
        <v>62</v>
      </c>
      <c r="C51" s="194" t="s">
        <v>63</v>
      </c>
      <c r="D51" s="179"/>
      <c r="E51" s="182"/>
      <c r="F51" s="187"/>
      <c r="G51" s="187"/>
      <c r="H51" s="187"/>
      <c r="I51" s="187">
        <f>SUM(I52:I63)</f>
        <v>351342.39</v>
      </c>
      <c r="J51" s="187"/>
      <c r="K51" s="187">
        <f>SUM(K52:K63)</f>
        <v>279935.45</v>
      </c>
      <c r="L51" s="187"/>
      <c r="M51" s="187">
        <f>SUM(M52:M63)</f>
        <v>0</v>
      </c>
      <c r="N51" s="187"/>
      <c r="O51" s="187">
        <f>SUM(O52:O63)</f>
        <v>8.83</v>
      </c>
      <c r="P51" s="187"/>
      <c r="Q51" s="187">
        <f>SUM(Q52:Q63)</f>
        <v>0</v>
      </c>
      <c r="R51" s="188"/>
      <c r="S51" s="187"/>
      <c r="AE51" t="s">
        <v>90</v>
      </c>
    </row>
    <row r="52" spans="1:60" ht="22.5" outlineLevel="1" x14ac:dyDescent="0.2">
      <c r="A52" s="165">
        <v>37</v>
      </c>
      <c r="B52" s="176" t="s">
        <v>173</v>
      </c>
      <c r="C52" s="193" t="s">
        <v>174</v>
      </c>
      <c r="D52" s="178" t="s">
        <v>126</v>
      </c>
      <c r="E52" s="181">
        <v>13.5</v>
      </c>
      <c r="F52" s="185"/>
      <c r="G52" s="185"/>
      <c r="H52" s="185">
        <v>2943.53</v>
      </c>
      <c r="I52" s="185">
        <f>ROUND(E52*H52,2)</f>
        <v>39737.660000000003</v>
      </c>
      <c r="J52" s="185">
        <v>506.47</v>
      </c>
      <c r="K52" s="185">
        <f>ROUND(E52*J52,2)</f>
        <v>6837.35</v>
      </c>
      <c r="L52" s="185">
        <v>21</v>
      </c>
      <c r="M52" s="185">
        <f>G52*(1+L52/100)</f>
        <v>0</v>
      </c>
      <c r="N52" s="185">
        <v>1.06E-3</v>
      </c>
      <c r="O52" s="185">
        <f>ROUND(E52*N52,2)</f>
        <v>0.01</v>
      </c>
      <c r="P52" s="185">
        <v>0</v>
      </c>
      <c r="Q52" s="185">
        <f>ROUND(E52*P52,2)</f>
        <v>0</v>
      </c>
      <c r="R52" s="186" t="s">
        <v>175</v>
      </c>
      <c r="S52" s="185" t="s">
        <v>95</v>
      </c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96</v>
      </c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ht="22.5" outlineLevel="1" x14ac:dyDescent="0.2">
      <c r="A53" s="165"/>
      <c r="B53" s="176"/>
      <c r="C53" s="241" t="s">
        <v>176</v>
      </c>
      <c r="D53" s="242"/>
      <c r="E53" s="243"/>
      <c r="F53" s="244"/>
      <c r="G53" s="245"/>
      <c r="H53" s="185"/>
      <c r="I53" s="185"/>
      <c r="J53" s="185"/>
      <c r="K53" s="185"/>
      <c r="L53" s="185"/>
      <c r="M53" s="185"/>
      <c r="N53" s="185"/>
      <c r="O53" s="185"/>
      <c r="P53" s="185"/>
      <c r="Q53" s="185"/>
      <c r="R53" s="186"/>
      <c r="S53" s="185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128</v>
      </c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73" t="str">
        <f>C53</f>
        <v>Vyvrtání otvorů (10 ks/m zdi), vyčištění vrtu od hrubých nečistot, osazení pakrů,nízkotlaká injektáž do 10 bar, dodávka injektážního materiálu. Aplikace injektážním zařízením.</v>
      </c>
      <c r="BB53" s="164"/>
      <c r="BC53" s="164"/>
      <c r="BD53" s="164"/>
      <c r="BE53" s="164"/>
      <c r="BF53" s="164"/>
      <c r="BG53" s="164"/>
      <c r="BH53" s="164"/>
    </row>
    <row r="54" spans="1:60" outlineLevel="1" x14ac:dyDescent="0.2">
      <c r="A54" s="165">
        <v>38</v>
      </c>
      <c r="B54" s="176" t="s">
        <v>177</v>
      </c>
      <c r="C54" s="193" t="s">
        <v>178</v>
      </c>
      <c r="D54" s="178" t="s">
        <v>93</v>
      </c>
      <c r="E54" s="181">
        <v>119.55</v>
      </c>
      <c r="F54" s="185"/>
      <c r="G54" s="185"/>
      <c r="H54" s="185">
        <v>30.55</v>
      </c>
      <c r="I54" s="185">
        <f>ROUND(E54*H54,2)</f>
        <v>3652.25</v>
      </c>
      <c r="J54" s="185">
        <v>59.05</v>
      </c>
      <c r="K54" s="185">
        <f>ROUND(E54*J54,2)</f>
        <v>7059.43</v>
      </c>
      <c r="L54" s="185">
        <v>21</v>
      </c>
      <c r="M54" s="185">
        <f>G54*(1+L54/100)</f>
        <v>0</v>
      </c>
      <c r="N54" s="185">
        <v>5.0000000000000001E-4</v>
      </c>
      <c r="O54" s="185">
        <f>ROUND(E54*N54,2)</f>
        <v>0.06</v>
      </c>
      <c r="P54" s="185">
        <v>0</v>
      </c>
      <c r="Q54" s="185">
        <f>ROUND(E54*P54,2)</f>
        <v>0</v>
      </c>
      <c r="R54" s="186" t="s">
        <v>123</v>
      </c>
      <c r="S54" s="185" t="s">
        <v>95</v>
      </c>
      <c r="T54" s="164"/>
      <c r="U54" s="164"/>
      <c r="V54" s="164"/>
      <c r="W54" s="164"/>
      <c r="X54" s="164"/>
      <c r="Y54" s="164"/>
      <c r="Z54" s="164"/>
      <c r="AA54" s="164"/>
      <c r="AB54" s="164"/>
      <c r="AC54" s="164"/>
      <c r="AD54" s="164"/>
      <c r="AE54" s="164" t="s">
        <v>96</v>
      </c>
      <c r="AF54" s="164"/>
      <c r="AG54" s="164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  <c r="BF54" s="164"/>
      <c r="BG54" s="164"/>
      <c r="BH54" s="164"/>
    </row>
    <row r="55" spans="1:60" ht="33.75" outlineLevel="1" x14ac:dyDescent="0.2">
      <c r="A55" s="165">
        <v>39</v>
      </c>
      <c r="B55" s="176" t="s">
        <v>179</v>
      </c>
      <c r="C55" s="193" t="s">
        <v>180</v>
      </c>
      <c r="D55" s="178" t="s">
        <v>126</v>
      </c>
      <c r="E55" s="181">
        <v>52</v>
      </c>
      <c r="F55" s="185"/>
      <c r="G55" s="185"/>
      <c r="H55" s="185">
        <v>406.27</v>
      </c>
      <c r="I55" s="185">
        <f>ROUND(E55*H55,2)</f>
        <v>21126.04</v>
      </c>
      <c r="J55" s="185">
        <v>3433.73</v>
      </c>
      <c r="K55" s="185">
        <f>ROUND(E55*J55,2)</f>
        <v>178553.96</v>
      </c>
      <c r="L55" s="185">
        <v>21</v>
      </c>
      <c r="M55" s="185">
        <f>G55*(1+L55/100)</f>
        <v>0</v>
      </c>
      <c r="N55" s="185">
        <v>9.7699999999999992E-3</v>
      </c>
      <c r="O55" s="185">
        <f>ROUND(E55*N55,2)</f>
        <v>0.51</v>
      </c>
      <c r="P55" s="185">
        <v>0</v>
      </c>
      <c r="Q55" s="185">
        <f>ROUND(E55*P55,2)</f>
        <v>0</v>
      </c>
      <c r="R55" s="186" t="s">
        <v>175</v>
      </c>
      <c r="S55" s="185" t="s">
        <v>95</v>
      </c>
      <c r="T55" s="164"/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 t="s">
        <v>96</v>
      </c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ht="22.5" outlineLevel="1" x14ac:dyDescent="0.2">
      <c r="A56" s="165">
        <v>40</v>
      </c>
      <c r="B56" s="176" t="s">
        <v>181</v>
      </c>
      <c r="C56" s="193" t="s">
        <v>182</v>
      </c>
      <c r="D56" s="178" t="s">
        <v>126</v>
      </c>
      <c r="E56" s="181">
        <v>82</v>
      </c>
      <c r="F56" s="185"/>
      <c r="G56" s="185"/>
      <c r="H56" s="185">
        <v>2888.47</v>
      </c>
      <c r="I56" s="185">
        <f>ROUND(E56*H56,2)</f>
        <v>236854.54</v>
      </c>
      <c r="J56" s="185">
        <v>261.52999999999997</v>
      </c>
      <c r="K56" s="185">
        <f>ROUND(E56*J56,2)</f>
        <v>21445.46</v>
      </c>
      <c r="L56" s="185">
        <v>21</v>
      </c>
      <c r="M56" s="185">
        <f>G56*(1+L56/100)</f>
        <v>0</v>
      </c>
      <c r="N56" s="185">
        <v>1.273E-2</v>
      </c>
      <c r="O56" s="185">
        <f>ROUND(E56*N56,2)</f>
        <v>1.04</v>
      </c>
      <c r="P56" s="185">
        <v>0</v>
      </c>
      <c r="Q56" s="185">
        <f>ROUND(E56*P56,2)</f>
        <v>0</v>
      </c>
      <c r="R56" s="186" t="s">
        <v>175</v>
      </c>
      <c r="S56" s="185" t="s">
        <v>95</v>
      </c>
      <c r="T56" s="164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96</v>
      </c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 x14ac:dyDescent="0.2">
      <c r="A57" s="165"/>
      <c r="B57" s="176"/>
      <c r="C57" s="241"/>
      <c r="D57" s="242"/>
      <c r="E57" s="243"/>
      <c r="F57" s="244"/>
      <c r="G57" s="245"/>
      <c r="H57" s="185"/>
      <c r="I57" s="185"/>
      <c r="J57" s="185"/>
      <c r="K57" s="185"/>
      <c r="L57" s="185"/>
      <c r="M57" s="185"/>
      <c r="N57" s="185"/>
      <c r="O57" s="185"/>
      <c r="P57" s="185"/>
      <c r="Q57" s="185"/>
      <c r="R57" s="186"/>
      <c r="S57" s="185"/>
      <c r="T57" s="164"/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128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73">
        <f>C57</f>
        <v>0</v>
      </c>
      <c r="BB57" s="164"/>
      <c r="BC57" s="164"/>
      <c r="BD57" s="164"/>
      <c r="BE57" s="164"/>
      <c r="BF57" s="164"/>
      <c r="BG57" s="164"/>
      <c r="BH57" s="164"/>
    </row>
    <row r="58" spans="1:60" outlineLevel="1" x14ac:dyDescent="0.2">
      <c r="A58" s="165">
        <v>41</v>
      </c>
      <c r="B58" s="176" t="s">
        <v>183</v>
      </c>
      <c r="C58" s="193" t="s">
        <v>184</v>
      </c>
      <c r="D58" s="178" t="s">
        <v>93</v>
      </c>
      <c r="E58" s="181">
        <v>119.55</v>
      </c>
      <c r="F58" s="185"/>
      <c r="G58" s="185"/>
      <c r="H58" s="185">
        <v>67.45</v>
      </c>
      <c r="I58" s="185">
        <f t="shared" ref="I58:I63" si="10">ROUND(E58*H58,2)</f>
        <v>8063.65</v>
      </c>
      <c r="J58" s="185">
        <v>132.55000000000001</v>
      </c>
      <c r="K58" s="185">
        <f t="shared" ref="K58:K63" si="11">ROUND(E58*J58,2)</f>
        <v>15846.35</v>
      </c>
      <c r="L58" s="185">
        <v>21</v>
      </c>
      <c r="M58" s="185">
        <f t="shared" ref="M58:M63" si="12">G58*(1+L58/100)</f>
        <v>0</v>
      </c>
      <c r="N58" s="185">
        <v>5.5669999999999997E-2</v>
      </c>
      <c r="O58" s="185">
        <f t="shared" ref="O58:O63" si="13">ROUND(E58*N58,2)</f>
        <v>6.66</v>
      </c>
      <c r="P58" s="185">
        <v>0</v>
      </c>
      <c r="Q58" s="185">
        <f t="shared" ref="Q58:Q63" si="14">ROUND(E58*P58,2)</f>
        <v>0</v>
      </c>
      <c r="R58" s="186" t="s">
        <v>185</v>
      </c>
      <c r="S58" s="185" t="s">
        <v>95</v>
      </c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 t="s">
        <v>96</v>
      </c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 x14ac:dyDescent="0.2">
      <c r="A59" s="165">
        <v>42</v>
      </c>
      <c r="B59" s="176" t="s">
        <v>186</v>
      </c>
      <c r="C59" s="193" t="s">
        <v>187</v>
      </c>
      <c r="D59" s="178" t="s">
        <v>93</v>
      </c>
      <c r="E59" s="181">
        <v>119.55</v>
      </c>
      <c r="F59" s="185"/>
      <c r="G59" s="185"/>
      <c r="H59" s="185">
        <v>76.58</v>
      </c>
      <c r="I59" s="185">
        <f t="shared" si="10"/>
        <v>9155.14</v>
      </c>
      <c r="J59" s="185">
        <v>108.92</v>
      </c>
      <c r="K59" s="185">
        <f t="shared" si="11"/>
        <v>13021.39</v>
      </c>
      <c r="L59" s="185">
        <v>21</v>
      </c>
      <c r="M59" s="185">
        <f t="shared" si="12"/>
        <v>0</v>
      </c>
      <c r="N59" s="185">
        <v>8.0000000000000007E-5</v>
      </c>
      <c r="O59" s="185">
        <f t="shared" si="13"/>
        <v>0.01</v>
      </c>
      <c r="P59" s="185">
        <v>0</v>
      </c>
      <c r="Q59" s="185">
        <f t="shared" si="14"/>
        <v>0</v>
      </c>
      <c r="R59" s="186" t="s">
        <v>145</v>
      </c>
      <c r="S59" s="185" t="s">
        <v>95</v>
      </c>
      <c r="T59" s="164"/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96</v>
      </c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outlineLevel="1" x14ac:dyDescent="0.2">
      <c r="A60" s="165">
        <v>43</v>
      </c>
      <c r="B60" s="176" t="s">
        <v>143</v>
      </c>
      <c r="C60" s="193" t="s">
        <v>144</v>
      </c>
      <c r="D60" s="178" t="s">
        <v>93</v>
      </c>
      <c r="E60" s="181">
        <v>119.55</v>
      </c>
      <c r="F60" s="185"/>
      <c r="G60" s="185"/>
      <c r="H60" s="185">
        <v>273.97000000000003</v>
      </c>
      <c r="I60" s="185">
        <f t="shared" si="10"/>
        <v>32753.11</v>
      </c>
      <c r="J60" s="185">
        <v>118.53</v>
      </c>
      <c r="K60" s="185">
        <f t="shared" si="11"/>
        <v>14170.26</v>
      </c>
      <c r="L60" s="185">
        <v>21</v>
      </c>
      <c r="M60" s="185">
        <f t="shared" si="12"/>
        <v>0</v>
      </c>
      <c r="N60" s="185">
        <v>4.1999999999999997E-3</v>
      </c>
      <c r="O60" s="185">
        <f t="shared" si="13"/>
        <v>0.5</v>
      </c>
      <c r="P60" s="185">
        <v>0</v>
      </c>
      <c r="Q60" s="185">
        <f t="shared" si="14"/>
        <v>0</v>
      </c>
      <c r="R60" s="186" t="s">
        <v>145</v>
      </c>
      <c r="S60" s="185" t="s">
        <v>95</v>
      </c>
      <c r="T60" s="164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96</v>
      </c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ht="22.5" outlineLevel="1" x14ac:dyDescent="0.2">
      <c r="A61" s="165">
        <v>44</v>
      </c>
      <c r="B61" s="176" t="s">
        <v>188</v>
      </c>
      <c r="C61" s="193" t="s">
        <v>189</v>
      </c>
      <c r="D61" s="178" t="s">
        <v>93</v>
      </c>
      <c r="E61" s="181">
        <v>8.5</v>
      </c>
      <c r="F61" s="185"/>
      <c r="G61" s="185"/>
      <c r="H61" s="185">
        <v>0</v>
      </c>
      <c r="I61" s="185">
        <f t="shared" si="10"/>
        <v>0</v>
      </c>
      <c r="J61" s="185">
        <v>392.5</v>
      </c>
      <c r="K61" s="185">
        <f t="shared" si="11"/>
        <v>3336.25</v>
      </c>
      <c r="L61" s="185">
        <v>21</v>
      </c>
      <c r="M61" s="185">
        <f t="shared" si="12"/>
        <v>0</v>
      </c>
      <c r="N61" s="185">
        <v>4.1999999999999997E-3</v>
      </c>
      <c r="O61" s="185">
        <f t="shared" si="13"/>
        <v>0.04</v>
      </c>
      <c r="P61" s="185">
        <v>0</v>
      </c>
      <c r="Q61" s="185">
        <f t="shared" si="14"/>
        <v>0</v>
      </c>
      <c r="R61" s="186"/>
      <c r="S61" s="185" t="s">
        <v>151</v>
      </c>
      <c r="T61" s="164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96</v>
      </c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ht="22.5" outlineLevel="1" x14ac:dyDescent="0.2">
      <c r="A62" s="165">
        <v>45</v>
      </c>
      <c r="B62" s="176" t="s">
        <v>190</v>
      </c>
      <c r="C62" s="193" t="s">
        <v>191</v>
      </c>
      <c r="D62" s="178" t="s">
        <v>126</v>
      </c>
      <c r="E62" s="181">
        <v>13.5</v>
      </c>
      <c r="F62" s="185"/>
      <c r="G62" s="185"/>
      <c r="H62" s="185">
        <v>0</v>
      </c>
      <c r="I62" s="185">
        <f t="shared" si="10"/>
        <v>0</v>
      </c>
      <c r="J62" s="185">
        <v>390</v>
      </c>
      <c r="K62" s="185">
        <f t="shared" si="11"/>
        <v>5265</v>
      </c>
      <c r="L62" s="185">
        <v>21</v>
      </c>
      <c r="M62" s="185">
        <f t="shared" si="12"/>
        <v>0</v>
      </c>
      <c r="N62" s="185">
        <v>0</v>
      </c>
      <c r="O62" s="185">
        <f t="shared" si="13"/>
        <v>0</v>
      </c>
      <c r="P62" s="185">
        <v>0</v>
      </c>
      <c r="Q62" s="185">
        <f t="shared" si="14"/>
        <v>0</v>
      </c>
      <c r="R62" s="186"/>
      <c r="S62" s="185" t="s">
        <v>151</v>
      </c>
      <c r="T62" s="164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96</v>
      </c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ht="22.5" outlineLevel="1" x14ac:dyDescent="0.2">
      <c r="A63" s="165">
        <v>46</v>
      </c>
      <c r="B63" s="176" t="s">
        <v>153</v>
      </c>
      <c r="C63" s="193" t="s">
        <v>154</v>
      </c>
      <c r="D63" s="178" t="s">
        <v>150</v>
      </c>
      <c r="E63" s="181">
        <v>60</v>
      </c>
      <c r="F63" s="185"/>
      <c r="G63" s="185"/>
      <c r="H63" s="185">
        <v>0</v>
      </c>
      <c r="I63" s="185">
        <f t="shared" si="10"/>
        <v>0</v>
      </c>
      <c r="J63" s="185">
        <v>240</v>
      </c>
      <c r="K63" s="185">
        <f t="shared" si="11"/>
        <v>14400</v>
      </c>
      <c r="L63" s="185">
        <v>21</v>
      </c>
      <c r="M63" s="185">
        <f t="shared" si="12"/>
        <v>0</v>
      </c>
      <c r="N63" s="185">
        <v>0</v>
      </c>
      <c r="O63" s="185">
        <f t="shared" si="13"/>
        <v>0</v>
      </c>
      <c r="P63" s="185">
        <v>0</v>
      </c>
      <c r="Q63" s="185">
        <f t="shared" si="14"/>
        <v>0</v>
      </c>
      <c r="R63" s="186"/>
      <c r="S63" s="185" t="s">
        <v>151</v>
      </c>
      <c r="T63" s="164"/>
      <c r="U63" s="164"/>
      <c r="V63" s="164"/>
      <c r="W63" s="164"/>
      <c r="X63" s="164"/>
      <c r="Y63" s="164"/>
      <c r="Z63" s="164"/>
      <c r="AA63" s="164"/>
      <c r="AB63" s="164"/>
      <c r="AC63" s="164"/>
      <c r="AD63" s="164"/>
      <c r="AE63" s="164" t="s">
        <v>152</v>
      </c>
      <c r="AF63" s="164"/>
      <c r="AG63" s="164"/>
      <c r="AH63" s="164"/>
      <c r="AI63" s="164"/>
      <c r="AJ63" s="164"/>
      <c r="AK63" s="164"/>
      <c r="AL63" s="164"/>
      <c r="AM63" s="164"/>
      <c r="AN63" s="164"/>
      <c r="AO63" s="164"/>
      <c r="AP63" s="164"/>
      <c r="AQ63" s="164"/>
      <c r="AR63" s="164"/>
      <c r="AS63" s="164"/>
      <c r="AT63" s="164"/>
      <c r="AU63" s="164"/>
      <c r="AV63" s="164"/>
      <c r="AW63" s="164"/>
      <c r="AX63" s="164"/>
      <c r="AY63" s="164"/>
      <c r="AZ63" s="164"/>
      <c r="BA63" s="164"/>
      <c r="BB63" s="164"/>
      <c r="BC63" s="164"/>
      <c r="BD63" s="164"/>
      <c r="BE63" s="164"/>
      <c r="BF63" s="164"/>
      <c r="BG63" s="164"/>
      <c r="BH63" s="164"/>
    </row>
    <row r="64" spans="1:60" x14ac:dyDescent="0.2">
      <c r="A64" s="172" t="s">
        <v>89</v>
      </c>
      <c r="B64" s="177" t="s">
        <v>64</v>
      </c>
      <c r="C64" s="194" t="s">
        <v>65</v>
      </c>
      <c r="D64" s="179"/>
      <c r="E64" s="182"/>
      <c r="F64" s="187"/>
      <c r="G64" s="187"/>
      <c r="H64" s="187"/>
      <c r="I64" s="187">
        <f>SUM(I65:I76)</f>
        <v>0</v>
      </c>
      <c r="J64" s="187"/>
      <c r="K64" s="187">
        <f>SUM(K65:K76)</f>
        <v>608905</v>
      </c>
      <c r="L64" s="187"/>
      <c r="M64" s="187">
        <f>SUM(M65:M76)</f>
        <v>0</v>
      </c>
      <c r="N64" s="187"/>
      <c r="O64" s="187">
        <f>SUM(O65:O76)</f>
        <v>0</v>
      </c>
      <c r="P64" s="187"/>
      <c r="Q64" s="187">
        <f>SUM(Q65:Q76)</f>
        <v>0</v>
      </c>
      <c r="R64" s="188"/>
      <c r="S64" s="187"/>
      <c r="AE64" t="s">
        <v>90</v>
      </c>
    </row>
    <row r="65" spans="1:60" ht="22.5" outlineLevel="1" x14ac:dyDescent="0.2">
      <c r="A65" s="165">
        <v>47</v>
      </c>
      <c r="B65" s="176" t="s">
        <v>192</v>
      </c>
      <c r="C65" s="193" t="s">
        <v>193</v>
      </c>
      <c r="D65" s="178" t="s">
        <v>194</v>
      </c>
      <c r="E65" s="181">
        <v>45</v>
      </c>
      <c r="F65" s="185"/>
      <c r="G65" s="185"/>
      <c r="H65" s="185">
        <v>0</v>
      </c>
      <c r="I65" s="185">
        <f>ROUND(E65*H65,2)</f>
        <v>0</v>
      </c>
      <c r="J65" s="185">
        <v>170</v>
      </c>
      <c r="K65" s="185">
        <f>ROUND(E65*J65,2)</f>
        <v>7650</v>
      </c>
      <c r="L65" s="185">
        <v>21</v>
      </c>
      <c r="M65" s="185">
        <f>G65*(1+L65/100)</f>
        <v>0</v>
      </c>
      <c r="N65" s="185">
        <v>0</v>
      </c>
      <c r="O65" s="185">
        <f>ROUND(E65*N65,2)</f>
        <v>0</v>
      </c>
      <c r="P65" s="185">
        <v>0</v>
      </c>
      <c r="Q65" s="185">
        <f>ROUND(E65*P65,2)</f>
        <v>0</v>
      </c>
      <c r="R65" s="186"/>
      <c r="S65" s="185" t="s">
        <v>151</v>
      </c>
      <c r="T65" s="164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96</v>
      </c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ht="22.5" outlineLevel="1" x14ac:dyDescent="0.2">
      <c r="A66" s="165"/>
      <c r="B66" s="176"/>
      <c r="C66" s="241" t="s">
        <v>195</v>
      </c>
      <c r="D66" s="242"/>
      <c r="E66" s="243"/>
      <c r="F66" s="244"/>
      <c r="G66" s="24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6"/>
      <c r="S66" s="185"/>
      <c r="T66" s="164"/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128</v>
      </c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73" t="str">
        <f>C66</f>
        <v>mikrovln.technol. v kombinaci s topnými sál.panely - vysoušení zdiva na cca 7% hm. vlhkosti, měření vlhkosti gravimetrickou metodou popř. mikrovlnnou technologií</v>
      </c>
      <c r="BB66" s="164"/>
      <c r="BC66" s="164"/>
      <c r="BD66" s="164"/>
      <c r="BE66" s="164"/>
      <c r="BF66" s="164"/>
      <c r="BG66" s="164"/>
      <c r="BH66" s="164"/>
    </row>
    <row r="67" spans="1:60" ht="22.5" outlineLevel="1" x14ac:dyDescent="0.2">
      <c r="A67" s="165">
        <v>48</v>
      </c>
      <c r="B67" s="176" t="s">
        <v>196</v>
      </c>
      <c r="C67" s="193" t="s">
        <v>197</v>
      </c>
      <c r="D67" s="178" t="s">
        <v>194</v>
      </c>
      <c r="E67" s="181">
        <v>32</v>
      </c>
      <c r="F67" s="185"/>
      <c r="G67" s="185"/>
      <c r="H67" s="185">
        <v>0</v>
      </c>
      <c r="I67" s="185">
        <f>ROUND(E67*H67,2)</f>
        <v>0</v>
      </c>
      <c r="J67" s="185">
        <v>180</v>
      </c>
      <c r="K67" s="185">
        <f>ROUND(E67*J67,2)</f>
        <v>5760</v>
      </c>
      <c r="L67" s="185">
        <v>21</v>
      </c>
      <c r="M67" s="185">
        <f>G67*(1+L67/100)</f>
        <v>0</v>
      </c>
      <c r="N67" s="185">
        <v>0</v>
      </c>
      <c r="O67" s="185">
        <f>ROUND(E67*N67,2)</f>
        <v>0</v>
      </c>
      <c r="P67" s="185">
        <v>0</v>
      </c>
      <c r="Q67" s="185">
        <f>ROUND(E67*P67,2)</f>
        <v>0</v>
      </c>
      <c r="R67" s="186"/>
      <c r="S67" s="185" t="s">
        <v>151</v>
      </c>
      <c r="T67" s="164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 t="s">
        <v>96</v>
      </c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 ht="33.75" outlineLevel="1" x14ac:dyDescent="0.2">
      <c r="A68" s="165"/>
      <c r="B68" s="176"/>
      <c r="C68" s="241" t="s">
        <v>198</v>
      </c>
      <c r="D68" s="242"/>
      <c r="E68" s="243"/>
      <c r="F68" s="244"/>
      <c r="G68" s="24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6"/>
      <c r="S68" s="185"/>
      <c r="T68" s="164"/>
      <c r="U68" s="164"/>
      <c r="V68" s="164"/>
      <c r="W68" s="164"/>
      <c r="X68" s="164"/>
      <c r="Y68" s="164"/>
      <c r="Z68" s="164"/>
      <c r="AA68" s="164"/>
      <c r="AB68" s="164"/>
      <c r="AC68" s="164"/>
      <c r="AD68" s="164"/>
      <c r="AE68" s="164" t="s">
        <v>128</v>
      </c>
      <c r="AF68" s="164"/>
      <c r="AG68" s="164"/>
      <c r="AH68" s="164"/>
      <c r="AI68" s="164"/>
      <c r="AJ68" s="164"/>
      <c r="AK68" s="164"/>
      <c r="AL68" s="164"/>
      <c r="AM68" s="164"/>
      <c r="AN68" s="164"/>
      <c r="AO68" s="164"/>
      <c r="AP68" s="164"/>
      <c r="AQ68" s="164"/>
      <c r="AR68" s="164"/>
      <c r="AS68" s="164"/>
      <c r="AT68" s="164"/>
      <c r="AU68" s="164"/>
      <c r="AV68" s="164"/>
      <c r="AW68" s="164"/>
      <c r="AX68" s="164"/>
      <c r="AY68" s="164"/>
      <c r="AZ68" s="164"/>
      <c r="BA68" s="173" t="str">
        <f>C68</f>
        <v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v>
      </c>
      <c r="BB68" s="164"/>
      <c r="BC68" s="164"/>
      <c r="BD68" s="164"/>
      <c r="BE68" s="164"/>
      <c r="BF68" s="164"/>
      <c r="BG68" s="164"/>
      <c r="BH68" s="164"/>
    </row>
    <row r="69" spans="1:60" ht="22.5" outlineLevel="1" x14ac:dyDescent="0.2">
      <c r="A69" s="165">
        <v>49</v>
      </c>
      <c r="B69" s="176" t="s">
        <v>199</v>
      </c>
      <c r="C69" s="193" t="s">
        <v>200</v>
      </c>
      <c r="D69" s="178" t="s">
        <v>150</v>
      </c>
      <c r="E69" s="181">
        <v>34</v>
      </c>
      <c r="F69" s="185"/>
      <c r="G69" s="185"/>
      <c r="H69" s="185">
        <v>0</v>
      </c>
      <c r="I69" s="185">
        <f>ROUND(E69*H69,2)</f>
        <v>0</v>
      </c>
      <c r="J69" s="185">
        <v>240</v>
      </c>
      <c r="K69" s="185">
        <f>ROUND(E69*J69,2)</f>
        <v>8160</v>
      </c>
      <c r="L69" s="185">
        <v>21</v>
      </c>
      <c r="M69" s="185">
        <f>G69*(1+L69/100)</f>
        <v>0</v>
      </c>
      <c r="N69" s="185">
        <v>0</v>
      </c>
      <c r="O69" s="185">
        <f>ROUND(E69*N69,2)</f>
        <v>0</v>
      </c>
      <c r="P69" s="185">
        <v>0</v>
      </c>
      <c r="Q69" s="185">
        <f>ROUND(E69*P69,2)</f>
        <v>0</v>
      </c>
      <c r="R69" s="186"/>
      <c r="S69" s="185" t="s">
        <v>151</v>
      </c>
      <c r="T69" s="164"/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 t="s">
        <v>96</v>
      </c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ht="45" outlineLevel="1" x14ac:dyDescent="0.2">
      <c r="A70" s="165">
        <v>50</v>
      </c>
      <c r="B70" s="176" t="s">
        <v>201</v>
      </c>
      <c r="C70" s="193" t="s">
        <v>202</v>
      </c>
      <c r="D70" s="178" t="s">
        <v>150</v>
      </c>
      <c r="E70" s="181">
        <v>37</v>
      </c>
      <c r="F70" s="185"/>
      <c r="G70" s="185"/>
      <c r="H70" s="185">
        <v>0</v>
      </c>
      <c r="I70" s="185">
        <f>ROUND(E70*H70,2)</f>
        <v>0</v>
      </c>
      <c r="J70" s="185">
        <v>240</v>
      </c>
      <c r="K70" s="185">
        <f>ROUND(E70*J70,2)</f>
        <v>8880</v>
      </c>
      <c r="L70" s="185">
        <v>21</v>
      </c>
      <c r="M70" s="185">
        <f>G70*(1+L70/100)</f>
        <v>0</v>
      </c>
      <c r="N70" s="185">
        <v>0</v>
      </c>
      <c r="O70" s="185">
        <f>ROUND(E70*N70,2)</f>
        <v>0</v>
      </c>
      <c r="P70" s="185">
        <v>0</v>
      </c>
      <c r="Q70" s="185">
        <f>ROUND(E70*P70,2)</f>
        <v>0</v>
      </c>
      <c r="R70" s="186"/>
      <c r="S70" s="185" t="s">
        <v>151</v>
      </c>
      <c r="T70" s="164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 t="s">
        <v>96</v>
      </c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ht="22.5" outlineLevel="1" x14ac:dyDescent="0.2">
      <c r="A71" s="165">
        <v>51</v>
      </c>
      <c r="B71" s="176" t="s">
        <v>203</v>
      </c>
      <c r="C71" s="193" t="s">
        <v>204</v>
      </c>
      <c r="D71" s="178" t="s">
        <v>194</v>
      </c>
      <c r="E71" s="181">
        <v>365</v>
      </c>
      <c r="F71" s="185"/>
      <c r="G71" s="185"/>
      <c r="H71" s="185">
        <v>0</v>
      </c>
      <c r="I71" s="185">
        <f>ROUND(E71*H71,2)</f>
        <v>0</v>
      </c>
      <c r="J71" s="185">
        <v>42</v>
      </c>
      <c r="K71" s="185">
        <f>ROUND(E71*J71,2)</f>
        <v>15330</v>
      </c>
      <c r="L71" s="185">
        <v>21</v>
      </c>
      <c r="M71" s="185">
        <f>G71*(1+L71/100)</f>
        <v>0</v>
      </c>
      <c r="N71" s="185">
        <v>0</v>
      </c>
      <c r="O71" s="185">
        <f>ROUND(E71*N71,2)</f>
        <v>0</v>
      </c>
      <c r="P71" s="185">
        <v>0</v>
      </c>
      <c r="Q71" s="185">
        <f>ROUND(E71*P71,2)</f>
        <v>0</v>
      </c>
      <c r="R71" s="186"/>
      <c r="S71" s="185" t="s">
        <v>151</v>
      </c>
      <c r="T71" s="164"/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96</v>
      </c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ht="45" outlineLevel="1" x14ac:dyDescent="0.2">
      <c r="A72" s="165"/>
      <c r="B72" s="176"/>
      <c r="C72" s="241" t="s">
        <v>205</v>
      </c>
      <c r="D72" s="242"/>
      <c r="E72" s="243"/>
      <c r="F72" s="244"/>
      <c r="G72" s="24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6"/>
      <c r="S72" s="185"/>
      <c r="T72" s="164"/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164" t="s">
        <v>128</v>
      </c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73" t="str">
        <f>C72</f>
        <v>teplot a relativní vlhkosti vzduchu pro automatizovaný průběžný dlouhodobý monitoring vnitřního klimatu s tabelárním a grafickým výstupem naměřených dat, volitelný časový interval s pamětí min 15 000 naměřených hodnot, přesnost vlhkosti +- 3% r.v., přesnost teploty +- 0,5 °C, sledování a vyhodnocení 1 rok po předání stavby k užívání</v>
      </c>
      <c r="BB72" s="164"/>
      <c r="BC72" s="164"/>
      <c r="BD72" s="164"/>
      <c r="BE72" s="164"/>
      <c r="BF72" s="164"/>
      <c r="BG72" s="164"/>
      <c r="BH72" s="164"/>
    </row>
    <row r="73" spans="1:60" ht="22.5" outlineLevel="1" x14ac:dyDescent="0.2">
      <c r="A73" s="165">
        <v>52</v>
      </c>
      <c r="B73" s="176" t="s">
        <v>206</v>
      </c>
      <c r="C73" s="193" t="s">
        <v>207</v>
      </c>
      <c r="D73" s="178" t="s">
        <v>208</v>
      </c>
      <c r="E73" s="181">
        <v>97.5</v>
      </c>
      <c r="F73" s="185"/>
      <c r="G73" s="185"/>
      <c r="H73" s="185">
        <v>0</v>
      </c>
      <c r="I73" s="185">
        <f>ROUND(E73*H73,2)</f>
        <v>0</v>
      </c>
      <c r="J73" s="185">
        <v>5490</v>
      </c>
      <c r="K73" s="185">
        <f>ROUND(E73*J73,2)</f>
        <v>535275</v>
      </c>
      <c r="L73" s="185">
        <v>21</v>
      </c>
      <c r="M73" s="185">
        <f>G73*(1+L73/100)</f>
        <v>0</v>
      </c>
      <c r="N73" s="185">
        <v>0</v>
      </c>
      <c r="O73" s="185">
        <f>ROUND(E73*N73,2)</f>
        <v>0</v>
      </c>
      <c r="P73" s="185">
        <v>0</v>
      </c>
      <c r="Q73" s="185">
        <f>ROUND(E73*P73,2)</f>
        <v>0</v>
      </c>
      <c r="R73" s="186"/>
      <c r="S73" s="185" t="s">
        <v>151</v>
      </c>
      <c r="T73" s="164"/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96</v>
      </c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ht="56.25" outlineLevel="1" x14ac:dyDescent="0.2">
      <c r="A74" s="165"/>
      <c r="B74" s="176"/>
      <c r="C74" s="241" t="s">
        <v>209</v>
      </c>
      <c r="D74" s="242"/>
      <c r="E74" s="243"/>
      <c r="F74" s="244"/>
      <c r="G74" s="245"/>
      <c r="H74" s="185"/>
      <c r="I74" s="185"/>
      <c r="J74" s="185"/>
      <c r="K74" s="185"/>
      <c r="L74" s="185"/>
      <c r="M74" s="185"/>
      <c r="N74" s="185"/>
      <c r="O74" s="185"/>
      <c r="P74" s="185"/>
      <c r="Q74" s="185"/>
      <c r="R74" s="186"/>
      <c r="S74" s="185"/>
      <c r="T74" s="164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 t="s">
        <v>128</v>
      </c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73" t="str">
        <f>C74</f>
        <v>elektroosmotický systém bude využívat napětí max. 6V s účinnou efektivní hodnotou 2,8V. Síťová elektroda (anoda +pól) - cca 25cm vysoký pás ze skelných vláken potažených vodivým plastem, pás se pokládá na zdivo zbaveno stávajících povrchových úprav. Kontaktní vodič titan, popř. titan stříbro (3:4). Zemní elektroda (katoda -pól) v délce cca 50cm průměru 26mm z grafitu s provozovaným napětím 1,4V, vzdálenost zemních elektrod do 5,0m.</v>
      </c>
      <c r="BB74" s="164"/>
      <c r="BC74" s="164"/>
      <c r="BD74" s="164"/>
      <c r="BE74" s="164"/>
      <c r="BF74" s="164"/>
      <c r="BG74" s="164"/>
      <c r="BH74" s="164"/>
    </row>
    <row r="75" spans="1:60" ht="22.5" outlineLevel="1" x14ac:dyDescent="0.2">
      <c r="A75" s="165">
        <v>53</v>
      </c>
      <c r="B75" s="176" t="s">
        <v>210</v>
      </c>
      <c r="C75" s="193" t="s">
        <v>211</v>
      </c>
      <c r="D75" s="178" t="s">
        <v>212</v>
      </c>
      <c r="E75" s="181">
        <v>1</v>
      </c>
      <c r="F75" s="185"/>
      <c r="G75" s="185"/>
      <c r="H75" s="185">
        <v>0</v>
      </c>
      <c r="I75" s="185">
        <f>ROUND(E75*H75,2)</f>
        <v>0</v>
      </c>
      <c r="J75" s="185">
        <v>27850</v>
      </c>
      <c r="K75" s="185">
        <f>ROUND(E75*J75,2)</f>
        <v>27850</v>
      </c>
      <c r="L75" s="185">
        <v>21</v>
      </c>
      <c r="M75" s="185">
        <f>G75*(1+L75/100)</f>
        <v>0</v>
      </c>
      <c r="N75" s="185">
        <v>0</v>
      </c>
      <c r="O75" s="185">
        <f>ROUND(E75*N75,2)</f>
        <v>0</v>
      </c>
      <c r="P75" s="185">
        <v>0</v>
      </c>
      <c r="Q75" s="185">
        <f>ROUND(E75*P75,2)</f>
        <v>0</v>
      </c>
      <c r="R75" s="186"/>
      <c r="S75" s="185" t="s">
        <v>151</v>
      </c>
      <c r="T75" s="164"/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 t="s">
        <v>96</v>
      </c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ht="22.5" outlineLevel="1" x14ac:dyDescent="0.2">
      <c r="A76" s="165"/>
      <c r="B76" s="176"/>
      <c r="C76" s="241" t="s">
        <v>213</v>
      </c>
      <c r="D76" s="242"/>
      <c r="E76" s="243"/>
      <c r="F76" s="244"/>
      <c r="G76" s="24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6"/>
      <c r="S76" s="185"/>
      <c r="T76" s="164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 t="s">
        <v>128</v>
      </c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73" t="str">
        <f>C76</f>
        <v>údajů (průtok proudu v mA, počítadlo provozních hodin), napojení na síťový rozvod 230V/50Hz, propojení na kladný a záporný pól</v>
      </c>
      <c r="BB76" s="164"/>
      <c r="BC76" s="164"/>
      <c r="BD76" s="164"/>
      <c r="BE76" s="164"/>
      <c r="BF76" s="164"/>
      <c r="BG76" s="164"/>
      <c r="BH76" s="164"/>
    </row>
    <row r="77" spans="1:60" x14ac:dyDescent="0.2">
      <c r="A77" s="172" t="s">
        <v>89</v>
      </c>
      <c r="B77" s="177" t="s">
        <v>66</v>
      </c>
      <c r="C77" s="194" t="s">
        <v>28</v>
      </c>
      <c r="D77" s="179"/>
      <c r="E77" s="182"/>
      <c r="F77" s="187"/>
      <c r="G77" s="187"/>
      <c r="H77" s="187"/>
      <c r="I77" s="187">
        <f>SUM(I78:I85)</f>
        <v>0</v>
      </c>
      <c r="J77" s="187"/>
      <c r="K77" s="187">
        <f>SUM(K78:K85)</f>
        <v>94790</v>
      </c>
      <c r="L77" s="187"/>
      <c r="M77" s="187">
        <f>SUM(M78:M85)</f>
        <v>0</v>
      </c>
      <c r="N77" s="187"/>
      <c r="O77" s="187">
        <f>SUM(O78:O85)</f>
        <v>0</v>
      </c>
      <c r="P77" s="187"/>
      <c r="Q77" s="187">
        <f>SUM(Q78:Q85)</f>
        <v>0</v>
      </c>
      <c r="R77" s="188"/>
      <c r="S77" s="187"/>
      <c r="AE77" t="s">
        <v>90</v>
      </c>
    </row>
    <row r="78" spans="1:60" outlineLevel="1" x14ac:dyDescent="0.2">
      <c r="A78" s="165">
        <v>54</v>
      </c>
      <c r="B78" s="176" t="s">
        <v>214</v>
      </c>
      <c r="C78" s="193" t="s">
        <v>215</v>
      </c>
      <c r="D78" s="178" t="s">
        <v>216</v>
      </c>
      <c r="E78" s="181">
        <v>1</v>
      </c>
      <c r="F78" s="185"/>
      <c r="G78" s="185"/>
      <c r="H78" s="185">
        <v>0</v>
      </c>
      <c r="I78" s="185">
        <f>ROUND(E78*H78,2)</f>
        <v>0</v>
      </c>
      <c r="J78" s="185">
        <v>23470</v>
      </c>
      <c r="K78" s="185">
        <f>ROUND(E78*J78,2)</f>
        <v>23470</v>
      </c>
      <c r="L78" s="185">
        <v>21</v>
      </c>
      <c r="M78" s="185">
        <f>G78*(1+L78/100)</f>
        <v>0</v>
      </c>
      <c r="N78" s="185">
        <v>0</v>
      </c>
      <c r="O78" s="185">
        <f>ROUND(E78*N78,2)</f>
        <v>0</v>
      </c>
      <c r="P78" s="185">
        <v>0</v>
      </c>
      <c r="Q78" s="185">
        <f>ROUND(E78*P78,2)</f>
        <v>0</v>
      </c>
      <c r="R78" s="186" t="s">
        <v>217</v>
      </c>
      <c r="S78" s="185" t="s">
        <v>95</v>
      </c>
      <c r="T78" s="164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 t="s">
        <v>218</v>
      </c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ht="22.5" outlineLevel="1" x14ac:dyDescent="0.2">
      <c r="A79" s="165"/>
      <c r="B79" s="176"/>
      <c r="C79" s="241" t="s">
        <v>219</v>
      </c>
      <c r="D79" s="242"/>
      <c r="E79" s="243"/>
      <c r="F79" s="244"/>
      <c r="G79" s="245"/>
      <c r="H79" s="185"/>
      <c r="I79" s="185"/>
      <c r="J79" s="185"/>
      <c r="K79" s="185"/>
      <c r="L79" s="185"/>
      <c r="M79" s="185"/>
      <c r="N79" s="185"/>
      <c r="O79" s="185"/>
      <c r="P79" s="185"/>
      <c r="Q79" s="185"/>
      <c r="R79" s="186"/>
      <c r="S79" s="185"/>
      <c r="T79" s="164"/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 t="s">
        <v>128</v>
      </c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73" t="str">
        <f>C79</f>
        <v>Zaměření a vytýčení stávajících inženýrských sítí a instalací v místě stavby z hlediska jejich ochrany při provádění stavby.</v>
      </c>
      <c r="BB79" s="164"/>
      <c r="BC79" s="164"/>
      <c r="BD79" s="164"/>
      <c r="BE79" s="164"/>
      <c r="BF79" s="164"/>
      <c r="BG79" s="164"/>
      <c r="BH79" s="164"/>
    </row>
    <row r="80" spans="1:60" outlineLevel="1" x14ac:dyDescent="0.2">
      <c r="A80" s="165">
        <v>55</v>
      </c>
      <c r="B80" s="176" t="s">
        <v>220</v>
      </c>
      <c r="C80" s="193" t="s">
        <v>221</v>
      </c>
      <c r="D80" s="178" t="s">
        <v>216</v>
      </c>
      <c r="E80" s="181">
        <v>1</v>
      </c>
      <c r="F80" s="185"/>
      <c r="G80" s="185"/>
      <c r="H80" s="185">
        <v>0</v>
      </c>
      <c r="I80" s="185">
        <f>ROUND(E80*H80,2)</f>
        <v>0</v>
      </c>
      <c r="J80" s="185">
        <v>37650</v>
      </c>
      <c r="K80" s="185">
        <f>ROUND(E80*J80,2)</f>
        <v>37650</v>
      </c>
      <c r="L80" s="185">
        <v>21</v>
      </c>
      <c r="M80" s="185">
        <f>G80*(1+L80/100)</f>
        <v>0</v>
      </c>
      <c r="N80" s="185">
        <v>0</v>
      </c>
      <c r="O80" s="185">
        <f>ROUND(E80*N80,2)</f>
        <v>0</v>
      </c>
      <c r="P80" s="185">
        <v>0</v>
      </c>
      <c r="Q80" s="185">
        <f>ROUND(E80*P80,2)</f>
        <v>0</v>
      </c>
      <c r="R80" s="186" t="s">
        <v>217</v>
      </c>
      <c r="S80" s="185" t="s">
        <v>95</v>
      </c>
      <c r="T80" s="164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 t="s">
        <v>218</v>
      </c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ht="33.75" outlineLevel="1" x14ac:dyDescent="0.2">
      <c r="A81" s="165"/>
      <c r="B81" s="176"/>
      <c r="C81" s="241" t="s">
        <v>222</v>
      </c>
      <c r="D81" s="242"/>
      <c r="E81" s="243"/>
      <c r="F81" s="244"/>
      <c r="G81" s="245"/>
      <c r="H81" s="185"/>
      <c r="I81" s="185"/>
      <c r="J81" s="185"/>
      <c r="K81" s="185"/>
      <c r="L81" s="185"/>
      <c r="M81" s="185"/>
      <c r="N81" s="185"/>
      <c r="O81" s="185"/>
      <c r="P81" s="185"/>
      <c r="Q81" s="185"/>
      <c r="R81" s="186"/>
      <c r="S81" s="185"/>
      <c r="T81" s="164"/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 t="s">
        <v>128</v>
      </c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73" t="str">
        <f>C81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81" s="164"/>
      <c r="BC81" s="164"/>
      <c r="BD81" s="164"/>
      <c r="BE81" s="164"/>
      <c r="BF81" s="164"/>
      <c r="BG81" s="164"/>
      <c r="BH81" s="164"/>
    </row>
    <row r="82" spans="1:60" outlineLevel="1" x14ac:dyDescent="0.2">
      <c r="A82" s="165">
        <v>56</v>
      </c>
      <c r="B82" s="176" t="s">
        <v>223</v>
      </c>
      <c r="C82" s="193" t="s">
        <v>224</v>
      </c>
      <c r="D82" s="178" t="s">
        <v>216</v>
      </c>
      <c r="E82" s="181">
        <v>1</v>
      </c>
      <c r="F82" s="185"/>
      <c r="G82" s="185"/>
      <c r="H82" s="185">
        <v>0</v>
      </c>
      <c r="I82" s="185">
        <f>ROUND(E82*H82,2)</f>
        <v>0</v>
      </c>
      <c r="J82" s="185">
        <v>17420</v>
      </c>
      <c r="K82" s="185">
        <f>ROUND(E82*J82,2)</f>
        <v>17420</v>
      </c>
      <c r="L82" s="185">
        <v>21</v>
      </c>
      <c r="M82" s="185">
        <f>G82*(1+L82/100)</f>
        <v>0</v>
      </c>
      <c r="N82" s="185">
        <v>0</v>
      </c>
      <c r="O82" s="185">
        <f>ROUND(E82*N82,2)</f>
        <v>0</v>
      </c>
      <c r="P82" s="185">
        <v>0</v>
      </c>
      <c r="Q82" s="185">
        <f>ROUND(E82*P82,2)</f>
        <v>0</v>
      </c>
      <c r="R82" s="186" t="s">
        <v>217</v>
      </c>
      <c r="S82" s="185" t="s">
        <v>95</v>
      </c>
      <c r="T82" s="164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 t="s">
        <v>218</v>
      </c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ht="45" outlineLevel="1" x14ac:dyDescent="0.2">
      <c r="A83" s="165"/>
      <c r="B83" s="176"/>
      <c r="C83" s="241" t="s">
        <v>225</v>
      </c>
      <c r="D83" s="242"/>
      <c r="E83" s="243"/>
      <c r="F83" s="244"/>
      <c r="G83" s="24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6"/>
      <c r="S83" s="185"/>
      <c r="T83" s="164"/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 t="s">
        <v>128</v>
      </c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73" t="str">
        <f>C83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83" s="164"/>
      <c r="BC83" s="164"/>
      <c r="BD83" s="164"/>
      <c r="BE83" s="164"/>
      <c r="BF83" s="164"/>
      <c r="BG83" s="164"/>
      <c r="BH83" s="164"/>
    </row>
    <row r="84" spans="1:60" outlineLevel="1" x14ac:dyDescent="0.2">
      <c r="A84" s="165">
        <v>57</v>
      </c>
      <c r="B84" s="176" t="s">
        <v>226</v>
      </c>
      <c r="C84" s="193" t="s">
        <v>227</v>
      </c>
      <c r="D84" s="178" t="s">
        <v>216</v>
      </c>
      <c r="E84" s="181">
        <v>1</v>
      </c>
      <c r="F84" s="185"/>
      <c r="G84" s="185"/>
      <c r="H84" s="185">
        <v>0</v>
      </c>
      <c r="I84" s="185">
        <f>ROUND(E84*H84,2)</f>
        <v>0</v>
      </c>
      <c r="J84" s="185">
        <v>16250</v>
      </c>
      <c r="K84" s="185">
        <f>ROUND(E84*J84,2)</f>
        <v>16250</v>
      </c>
      <c r="L84" s="185">
        <v>21</v>
      </c>
      <c r="M84" s="185">
        <f>G84*(1+L84/100)</f>
        <v>0</v>
      </c>
      <c r="N84" s="185">
        <v>0</v>
      </c>
      <c r="O84" s="185">
        <f>ROUND(E84*N84,2)</f>
        <v>0</v>
      </c>
      <c r="P84" s="185">
        <v>0</v>
      </c>
      <c r="Q84" s="185">
        <f>ROUND(E84*P84,2)</f>
        <v>0</v>
      </c>
      <c r="R84" s="186" t="s">
        <v>217</v>
      </c>
      <c r="S84" s="185" t="s">
        <v>95</v>
      </c>
      <c r="T84" s="164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 t="s">
        <v>218</v>
      </c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ht="33.75" outlineLevel="1" x14ac:dyDescent="0.2">
      <c r="A85" s="165"/>
      <c r="B85" s="176"/>
      <c r="C85" s="241" t="s">
        <v>228</v>
      </c>
      <c r="D85" s="242"/>
      <c r="E85" s="243"/>
      <c r="F85" s="244"/>
      <c r="G85" s="24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6"/>
      <c r="S85" s="185"/>
      <c r="T85" s="164"/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 t="s">
        <v>128</v>
      </c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73" t="str">
        <f>C85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85" s="164"/>
      <c r="BC85" s="164"/>
      <c r="BD85" s="164"/>
      <c r="BE85" s="164"/>
      <c r="BF85" s="164"/>
      <c r="BG85" s="164"/>
      <c r="BH85" s="164"/>
    </row>
    <row r="86" spans="1:60" x14ac:dyDescent="0.2">
      <c r="A86" s="172" t="s">
        <v>89</v>
      </c>
      <c r="B86" s="177" t="s">
        <v>67</v>
      </c>
      <c r="C86" s="194" t="s">
        <v>29</v>
      </c>
      <c r="D86" s="179"/>
      <c r="E86" s="182"/>
      <c r="F86" s="187"/>
      <c r="G86" s="187"/>
      <c r="H86" s="187"/>
      <c r="I86" s="187">
        <f>SUM(I87:I92)</f>
        <v>0</v>
      </c>
      <c r="J86" s="187"/>
      <c r="K86" s="187">
        <f>SUM(K87:K92)</f>
        <v>32100</v>
      </c>
      <c r="L86" s="187"/>
      <c r="M86" s="187">
        <f>SUM(M87:M92)</f>
        <v>0</v>
      </c>
      <c r="N86" s="187"/>
      <c r="O86" s="187">
        <f>SUM(O87:O92)</f>
        <v>0</v>
      </c>
      <c r="P86" s="187"/>
      <c r="Q86" s="187">
        <f>SUM(Q87:Q92)</f>
        <v>0</v>
      </c>
      <c r="R86" s="188"/>
      <c r="S86" s="187"/>
      <c r="AE86" t="s">
        <v>90</v>
      </c>
    </row>
    <row r="87" spans="1:60" outlineLevel="1" x14ac:dyDescent="0.2">
      <c r="A87" s="165">
        <v>58</v>
      </c>
      <c r="B87" s="176" t="s">
        <v>229</v>
      </c>
      <c r="C87" s="193" t="s">
        <v>230</v>
      </c>
      <c r="D87" s="178" t="s">
        <v>150</v>
      </c>
      <c r="E87" s="181">
        <v>42</v>
      </c>
      <c r="F87" s="185"/>
      <c r="G87" s="185"/>
      <c r="H87" s="185">
        <v>0</v>
      </c>
      <c r="I87" s="185">
        <f>ROUND(E87*H87,2)</f>
        <v>0</v>
      </c>
      <c r="J87" s="185">
        <v>320</v>
      </c>
      <c r="K87" s="185">
        <f>ROUND(E87*J87,2)</f>
        <v>13440</v>
      </c>
      <c r="L87" s="185">
        <v>21</v>
      </c>
      <c r="M87" s="185">
        <f>G87*(1+L87/100)</f>
        <v>0</v>
      </c>
      <c r="N87" s="185">
        <v>0</v>
      </c>
      <c r="O87" s="185">
        <f>ROUND(E87*N87,2)</f>
        <v>0</v>
      </c>
      <c r="P87" s="185">
        <v>0</v>
      </c>
      <c r="Q87" s="185">
        <f>ROUND(E87*P87,2)</f>
        <v>0</v>
      </c>
      <c r="R87" s="186" t="s">
        <v>217</v>
      </c>
      <c r="S87" s="185" t="s">
        <v>95</v>
      </c>
      <c r="T87" s="164"/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 t="s">
        <v>218</v>
      </c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ht="22.5" outlineLevel="1" x14ac:dyDescent="0.2">
      <c r="A88" s="165"/>
      <c r="B88" s="176"/>
      <c r="C88" s="241" t="s">
        <v>231</v>
      </c>
      <c r="D88" s="242"/>
      <c r="E88" s="243"/>
      <c r="F88" s="244"/>
      <c r="G88" s="245"/>
      <c r="H88" s="185"/>
      <c r="I88" s="185"/>
      <c r="J88" s="185"/>
      <c r="K88" s="185"/>
      <c r="L88" s="185"/>
      <c r="M88" s="185"/>
      <c r="N88" s="185"/>
      <c r="O88" s="185"/>
      <c r="P88" s="185"/>
      <c r="Q88" s="185"/>
      <c r="R88" s="186"/>
      <c r="S88" s="185"/>
      <c r="T88" s="164"/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 t="s">
        <v>128</v>
      </c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73" t="str">
        <f>C88</f>
        <v>Náklady zhotovitele, související s prováděním zkoušek a revizí předepsaných technickými normami nebo objednatelem a které jsou pro provedení díla nezbytné.</v>
      </c>
      <c r="BB88" s="164"/>
      <c r="BC88" s="164"/>
      <c r="BD88" s="164"/>
      <c r="BE88" s="164"/>
      <c r="BF88" s="164"/>
      <c r="BG88" s="164"/>
      <c r="BH88" s="164"/>
    </row>
    <row r="89" spans="1:60" outlineLevel="1" x14ac:dyDescent="0.2">
      <c r="A89" s="165">
        <v>59</v>
      </c>
      <c r="B89" s="176" t="s">
        <v>232</v>
      </c>
      <c r="C89" s="193" t="s">
        <v>233</v>
      </c>
      <c r="D89" s="178" t="s">
        <v>150</v>
      </c>
      <c r="E89" s="181">
        <v>18</v>
      </c>
      <c r="F89" s="185"/>
      <c r="G89" s="185"/>
      <c r="H89" s="185">
        <v>0</v>
      </c>
      <c r="I89" s="185">
        <f>ROUND(E89*H89,2)</f>
        <v>0</v>
      </c>
      <c r="J89" s="185">
        <v>320</v>
      </c>
      <c r="K89" s="185">
        <f>ROUND(E89*J89,2)</f>
        <v>5760</v>
      </c>
      <c r="L89" s="185">
        <v>21</v>
      </c>
      <c r="M89" s="185">
        <f>G89*(1+L89/100)</f>
        <v>0</v>
      </c>
      <c r="N89" s="185">
        <v>0</v>
      </c>
      <c r="O89" s="185">
        <f>ROUND(E89*N89,2)</f>
        <v>0</v>
      </c>
      <c r="P89" s="185">
        <v>0</v>
      </c>
      <c r="Q89" s="185">
        <f>ROUND(E89*P89,2)</f>
        <v>0</v>
      </c>
      <c r="R89" s="186" t="s">
        <v>217</v>
      </c>
      <c r="S89" s="185" t="s">
        <v>95</v>
      </c>
      <c r="T89" s="164"/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 t="s">
        <v>218</v>
      </c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ht="33.75" outlineLevel="1" x14ac:dyDescent="0.2">
      <c r="A90" s="165"/>
      <c r="B90" s="176"/>
      <c r="C90" s="241" t="s">
        <v>234</v>
      </c>
      <c r="D90" s="242"/>
      <c r="E90" s="243"/>
      <c r="F90" s="244"/>
      <c r="G90" s="245"/>
      <c r="H90" s="185"/>
      <c r="I90" s="185"/>
      <c r="J90" s="185"/>
      <c r="K90" s="185"/>
      <c r="L90" s="185"/>
      <c r="M90" s="185"/>
      <c r="N90" s="185"/>
      <c r="O90" s="185"/>
      <c r="P90" s="185"/>
      <c r="Q90" s="185"/>
      <c r="R90" s="186"/>
      <c r="S90" s="185"/>
      <c r="T90" s="164"/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 t="s">
        <v>128</v>
      </c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73" t="str">
        <f>C90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90" s="164"/>
      <c r="BC90" s="164"/>
      <c r="BD90" s="164"/>
      <c r="BE90" s="164"/>
      <c r="BF90" s="164"/>
      <c r="BG90" s="164"/>
      <c r="BH90" s="164"/>
    </row>
    <row r="91" spans="1:60" outlineLevel="1" x14ac:dyDescent="0.2">
      <c r="A91" s="165">
        <v>60</v>
      </c>
      <c r="B91" s="176" t="s">
        <v>235</v>
      </c>
      <c r="C91" s="193" t="s">
        <v>236</v>
      </c>
      <c r="D91" s="178" t="s">
        <v>216</v>
      </c>
      <c r="E91" s="181">
        <v>1</v>
      </c>
      <c r="F91" s="185"/>
      <c r="G91" s="185"/>
      <c r="H91" s="185">
        <v>0</v>
      </c>
      <c r="I91" s="185">
        <f>ROUND(E91*H91,2)</f>
        <v>0</v>
      </c>
      <c r="J91" s="185">
        <v>12900</v>
      </c>
      <c r="K91" s="185">
        <f>ROUND(E91*J91,2)</f>
        <v>12900</v>
      </c>
      <c r="L91" s="185">
        <v>21</v>
      </c>
      <c r="M91" s="185">
        <f>G91*(1+L91/100)</f>
        <v>0</v>
      </c>
      <c r="N91" s="185">
        <v>0</v>
      </c>
      <c r="O91" s="185">
        <f>ROUND(E91*N91,2)</f>
        <v>0</v>
      </c>
      <c r="P91" s="185">
        <v>0</v>
      </c>
      <c r="Q91" s="185">
        <f>ROUND(E91*P91,2)</f>
        <v>0</v>
      </c>
      <c r="R91" s="186" t="s">
        <v>217</v>
      </c>
      <c r="S91" s="185" t="s">
        <v>95</v>
      </c>
      <c r="T91" s="164"/>
      <c r="U91" s="164"/>
      <c r="V91" s="164"/>
      <c r="W91" s="164"/>
      <c r="X91" s="164"/>
      <c r="Y91" s="164"/>
      <c r="Z91" s="164"/>
      <c r="AA91" s="164"/>
      <c r="AB91" s="164"/>
      <c r="AC91" s="164"/>
      <c r="AD91" s="164"/>
      <c r="AE91" s="164" t="s">
        <v>218</v>
      </c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</row>
    <row r="92" spans="1:60" ht="22.5" outlineLevel="1" x14ac:dyDescent="0.2">
      <c r="A92" s="189"/>
      <c r="B92" s="190"/>
      <c r="C92" s="246" t="s">
        <v>237</v>
      </c>
      <c r="D92" s="247"/>
      <c r="E92" s="248"/>
      <c r="F92" s="249"/>
      <c r="G92" s="250"/>
      <c r="H92" s="191"/>
      <c r="I92" s="191"/>
      <c r="J92" s="191"/>
      <c r="K92" s="191"/>
      <c r="L92" s="191"/>
      <c r="M92" s="191"/>
      <c r="N92" s="191"/>
      <c r="O92" s="191"/>
      <c r="P92" s="191"/>
      <c r="Q92" s="191"/>
      <c r="R92" s="192"/>
      <c r="S92" s="191"/>
      <c r="T92" s="164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 t="s">
        <v>128</v>
      </c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73" t="str">
        <f>C92</f>
        <v>Náklady na vyhotovení dokumentace skutečného provedení stavby a její předání objednateli v požadované formě a požadovaném počtu.</v>
      </c>
      <c r="BB92" s="164"/>
      <c r="BC92" s="164"/>
      <c r="BD92" s="164"/>
      <c r="BE92" s="164"/>
      <c r="BF92" s="164"/>
      <c r="BG92" s="164"/>
      <c r="BH92" s="164"/>
    </row>
    <row r="93" spans="1:60" x14ac:dyDescent="0.2">
      <c r="A93" s="6"/>
      <c r="B93" s="7" t="s">
        <v>238</v>
      </c>
      <c r="C93" s="195" t="s">
        <v>238</v>
      </c>
      <c r="D93" s="9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AC93">
        <v>15</v>
      </c>
      <c r="AD93">
        <v>21</v>
      </c>
    </row>
    <row r="94" spans="1:60" x14ac:dyDescent="0.2">
      <c r="C94" s="196"/>
      <c r="D94" s="159"/>
      <c r="AE94" t="s">
        <v>239</v>
      </c>
    </row>
    <row r="95" spans="1:60" x14ac:dyDescent="0.2">
      <c r="D95" s="159"/>
    </row>
    <row r="96" spans="1:60" x14ac:dyDescent="0.2">
      <c r="D96" s="159"/>
    </row>
    <row r="97" spans="4:4" x14ac:dyDescent="0.2">
      <c r="D97" s="159"/>
    </row>
    <row r="98" spans="4:4" x14ac:dyDescent="0.2">
      <c r="D98" s="159"/>
    </row>
    <row r="99" spans="4:4" x14ac:dyDescent="0.2">
      <c r="D99" s="159"/>
    </row>
    <row r="100" spans="4:4" x14ac:dyDescent="0.2">
      <c r="D100" s="159"/>
    </row>
    <row r="101" spans="4:4" x14ac:dyDescent="0.2">
      <c r="D101" s="159"/>
    </row>
    <row r="102" spans="4:4" x14ac:dyDescent="0.2">
      <c r="D102" s="159"/>
    </row>
    <row r="103" spans="4:4" x14ac:dyDescent="0.2">
      <c r="D103" s="159"/>
    </row>
    <row r="104" spans="4:4" x14ac:dyDescent="0.2">
      <c r="D104" s="159"/>
    </row>
    <row r="105" spans="4:4" x14ac:dyDescent="0.2">
      <c r="D105" s="159"/>
    </row>
    <row r="106" spans="4:4" x14ac:dyDescent="0.2">
      <c r="D106" s="159"/>
    </row>
    <row r="107" spans="4:4" x14ac:dyDescent="0.2">
      <c r="D107" s="159"/>
    </row>
    <row r="108" spans="4:4" x14ac:dyDescent="0.2">
      <c r="D108" s="159"/>
    </row>
    <row r="109" spans="4:4" x14ac:dyDescent="0.2">
      <c r="D109" s="159"/>
    </row>
    <row r="110" spans="4:4" x14ac:dyDescent="0.2">
      <c r="D110" s="159"/>
    </row>
    <row r="111" spans="4:4" x14ac:dyDescent="0.2">
      <c r="D111" s="159"/>
    </row>
    <row r="112" spans="4:4" x14ac:dyDescent="0.2">
      <c r="D112" s="159"/>
    </row>
    <row r="113" spans="4:4" x14ac:dyDescent="0.2">
      <c r="D113" s="159"/>
    </row>
    <row r="114" spans="4:4" x14ac:dyDescent="0.2">
      <c r="D114" s="159"/>
    </row>
    <row r="115" spans="4:4" x14ac:dyDescent="0.2">
      <c r="D115" s="159"/>
    </row>
    <row r="116" spans="4:4" x14ac:dyDescent="0.2">
      <c r="D116" s="159"/>
    </row>
    <row r="117" spans="4:4" x14ac:dyDescent="0.2">
      <c r="D117" s="159"/>
    </row>
    <row r="118" spans="4:4" x14ac:dyDescent="0.2">
      <c r="D118" s="159"/>
    </row>
    <row r="119" spans="4:4" x14ac:dyDescent="0.2">
      <c r="D119" s="159"/>
    </row>
    <row r="120" spans="4:4" x14ac:dyDescent="0.2">
      <c r="D120" s="159"/>
    </row>
    <row r="121" spans="4:4" x14ac:dyDescent="0.2">
      <c r="D121" s="159"/>
    </row>
    <row r="122" spans="4:4" x14ac:dyDescent="0.2">
      <c r="D122" s="159"/>
    </row>
    <row r="123" spans="4:4" x14ac:dyDescent="0.2">
      <c r="D123" s="159"/>
    </row>
    <row r="124" spans="4:4" x14ac:dyDescent="0.2">
      <c r="D124" s="159"/>
    </row>
    <row r="125" spans="4:4" x14ac:dyDescent="0.2">
      <c r="D125" s="159"/>
    </row>
    <row r="126" spans="4:4" x14ac:dyDescent="0.2">
      <c r="D126" s="159"/>
    </row>
    <row r="127" spans="4:4" x14ac:dyDescent="0.2">
      <c r="D127" s="159"/>
    </row>
    <row r="128" spans="4:4" x14ac:dyDescent="0.2">
      <c r="D128" s="159"/>
    </row>
    <row r="129" spans="4:4" x14ac:dyDescent="0.2">
      <c r="D129" s="159"/>
    </row>
    <row r="130" spans="4:4" x14ac:dyDescent="0.2">
      <c r="D130" s="159"/>
    </row>
    <row r="131" spans="4:4" x14ac:dyDescent="0.2">
      <c r="D131" s="159"/>
    </row>
    <row r="132" spans="4:4" x14ac:dyDescent="0.2">
      <c r="D132" s="159"/>
    </row>
    <row r="133" spans="4:4" x14ac:dyDescent="0.2">
      <c r="D133" s="159"/>
    </row>
    <row r="134" spans="4:4" x14ac:dyDescent="0.2">
      <c r="D134" s="159"/>
    </row>
    <row r="135" spans="4:4" x14ac:dyDescent="0.2">
      <c r="D135" s="159"/>
    </row>
    <row r="136" spans="4:4" x14ac:dyDescent="0.2">
      <c r="D136" s="159"/>
    </row>
    <row r="137" spans="4:4" x14ac:dyDescent="0.2">
      <c r="D137" s="159"/>
    </row>
    <row r="138" spans="4:4" x14ac:dyDescent="0.2">
      <c r="D138" s="159"/>
    </row>
    <row r="139" spans="4:4" x14ac:dyDescent="0.2">
      <c r="D139" s="159"/>
    </row>
    <row r="140" spans="4:4" x14ac:dyDescent="0.2">
      <c r="D140" s="159"/>
    </row>
    <row r="141" spans="4:4" x14ac:dyDescent="0.2">
      <c r="D141" s="159"/>
    </row>
    <row r="142" spans="4:4" x14ac:dyDescent="0.2">
      <c r="D142" s="159"/>
    </row>
    <row r="143" spans="4:4" x14ac:dyDescent="0.2">
      <c r="D143" s="159"/>
    </row>
    <row r="144" spans="4:4" x14ac:dyDescent="0.2">
      <c r="D144" s="159"/>
    </row>
    <row r="145" spans="4:4" x14ac:dyDescent="0.2">
      <c r="D145" s="159"/>
    </row>
    <row r="146" spans="4:4" x14ac:dyDescent="0.2">
      <c r="D146" s="159"/>
    </row>
    <row r="147" spans="4:4" x14ac:dyDescent="0.2">
      <c r="D147" s="159"/>
    </row>
    <row r="148" spans="4:4" x14ac:dyDescent="0.2">
      <c r="D148" s="159"/>
    </row>
    <row r="149" spans="4:4" x14ac:dyDescent="0.2">
      <c r="D149" s="159"/>
    </row>
    <row r="150" spans="4:4" x14ac:dyDescent="0.2">
      <c r="D150" s="159"/>
    </row>
    <row r="151" spans="4:4" x14ac:dyDescent="0.2">
      <c r="D151" s="159"/>
    </row>
    <row r="152" spans="4:4" x14ac:dyDescent="0.2">
      <c r="D152" s="159"/>
    </row>
    <row r="153" spans="4:4" x14ac:dyDescent="0.2">
      <c r="D153" s="159"/>
    </row>
    <row r="154" spans="4:4" x14ac:dyDescent="0.2">
      <c r="D154" s="159"/>
    </row>
    <row r="155" spans="4:4" x14ac:dyDescent="0.2">
      <c r="D155" s="159"/>
    </row>
    <row r="156" spans="4:4" x14ac:dyDescent="0.2">
      <c r="D156" s="159"/>
    </row>
    <row r="157" spans="4:4" x14ac:dyDescent="0.2">
      <c r="D157" s="159"/>
    </row>
    <row r="158" spans="4:4" x14ac:dyDescent="0.2">
      <c r="D158" s="159"/>
    </row>
    <row r="159" spans="4:4" x14ac:dyDescent="0.2">
      <c r="D159" s="159"/>
    </row>
    <row r="160" spans="4:4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20">
    <mergeCell ref="C74:G74"/>
    <mergeCell ref="A1:G1"/>
    <mergeCell ref="C2:G2"/>
    <mergeCell ref="C3:G3"/>
    <mergeCell ref="C4:G4"/>
    <mergeCell ref="C23:G23"/>
    <mergeCell ref="C46:G46"/>
    <mergeCell ref="C53:G53"/>
    <mergeCell ref="C57:G57"/>
    <mergeCell ref="C66:G66"/>
    <mergeCell ref="C68:G68"/>
    <mergeCell ref="C72:G72"/>
    <mergeCell ref="C90:G90"/>
    <mergeCell ref="C92:G92"/>
    <mergeCell ref="C76:G76"/>
    <mergeCell ref="C79:G79"/>
    <mergeCell ref="C81:G81"/>
    <mergeCell ref="C83:G83"/>
    <mergeCell ref="C85:G85"/>
    <mergeCell ref="C88:G8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Nesvatba</cp:lastModifiedBy>
  <cp:lastPrinted>2014-02-28T09:52:57Z</cp:lastPrinted>
  <dcterms:created xsi:type="dcterms:W3CDTF">2009-04-08T07:15:50Z</dcterms:created>
  <dcterms:modified xsi:type="dcterms:W3CDTF">2015-12-05T07:57:59Z</dcterms:modified>
</cp:coreProperties>
</file>